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ANA\Departament_2017\raportare_activitate_cercetare_2017\documente_descarcate_cnfis\"/>
    </mc:Choice>
  </mc:AlternateContent>
  <bookViews>
    <workbookView xWindow="0" yWindow="0" windowWidth="28800" windowHeight="12585" tabRatio="601"/>
  </bookViews>
  <sheets>
    <sheet name="Anexa1-IC-normare-cercetare-act" sheetId="20" r:id="rId1"/>
    <sheet name="Ramuri-Stiinta" sheetId="14" r:id="rId2"/>
    <sheet name="Domenii-CNATDCU" sheetId="19" r:id="rId3"/>
  </sheets>
  <definedNames>
    <definedName name="_xlnm.Print_Area" localSheetId="0">'Anexa1-IC-normare-cercetare-act'!$A$2:$CG$57</definedName>
    <definedName name="_xlnm.Print_Titles" localSheetId="0">'Anexa1-IC-normare-cercetare-act'!$A:$C</definedName>
    <definedName name="titlu" comment="1-titlu didactic" localSheetId="0">'Anexa1-IC-normare-cercetare-act'!$BE$56</definedName>
    <definedName name="titlu" comment="1-titlu didactic">#REF!</definedName>
  </definedNames>
  <calcPr calcId="152511"/>
</workbook>
</file>

<file path=xl/calcChain.xml><?xml version="1.0" encoding="utf-8"?>
<calcChain xmlns="http://schemas.openxmlformats.org/spreadsheetml/2006/main">
  <c r="AU9" i="20" l="1"/>
  <c r="H50" i="20" l="1"/>
  <c r="H51" i="20"/>
  <c r="H52" i="20"/>
  <c r="H53" i="20"/>
  <c r="H54" i="20"/>
  <c r="H55" i="20"/>
  <c r="H56" i="20"/>
  <c r="H57" i="20"/>
  <c r="H49" i="20"/>
  <c r="H48" i="20"/>
  <c r="AW45" i="20"/>
  <c r="AU45" i="20"/>
  <c r="AW44" i="20"/>
  <c r="AU44" i="20"/>
  <c r="H47" i="20" l="1"/>
  <c r="AW10" i="20" l="1"/>
  <c r="AU10" i="20"/>
  <c r="AW14" i="20" l="1"/>
  <c r="AU14" i="20"/>
  <c r="AW11" i="20"/>
  <c r="AW12" i="20"/>
  <c r="AW13" i="20"/>
  <c r="AW15" i="20"/>
  <c r="AW16" i="20"/>
  <c r="AW17" i="20"/>
  <c r="AW18" i="20"/>
  <c r="AW19" i="20"/>
  <c r="AW20" i="20"/>
  <c r="AW21" i="20"/>
  <c r="AW22" i="20"/>
  <c r="AW23" i="20"/>
  <c r="AW24" i="20"/>
  <c r="AW25" i="20"/>
  <c r="AW26" i="20"/>
  <c r="AW27" i="20"/>
  <c r="AW28" i="20"/>
  <c r="AW29" i="20"/>
  <c r="AW30" i="20"/>
  <c r="AW31" i="20"/>
  <c r="AW32" i="20"/>
  <c r="AW33" i="20"/>
  <c r="AW34" i="20"/>
  <c r="AW35" i="20"/>
  <c r="AW36" i="20"/>
  <c r="AW37" i="20"/>
  <c r="AW38" i="20"/>
  <c r="AW39" i="20"/>
  <c r="AW40" i="20"/>
  <c r="AW41" i="20"/>
  <c r="AW42" i="20"/>
  <c r="AW43" i="20"/>
  <c r="AW46" i="20"/>
  <c r="AW9" i="20"/>
  <c r="AU11" i="20" l="1"/>
  <c r="AU43" i="20" l="1"/>
  <c r="AU42" i="20" l="1"/>
  <c r="AU41" i="20"/>
  <c r="AU40" i="20"/>
  <c r="AU37" i="20"/>
  <c r="AU38" i="20"/>
  <c r="BE47" i="20" l="1"/>
  <c r="BF47" i="20"/>
  <c r="BG47" i="20"/>
  <c r="BH47" i="20"/>
  <c r="BI47" i="20"/>
  <c r="BJ47" i="20"/>
  <c r="BK47" i="20"/>
  <c r="BL47" i="20"/>
  <c r="BM47" i="20"/>
  <c r="BN47" i="20"/>
  <c r="BO47" i="20"/>
  <c r="BP47" i="20"/>
  <c r="BQ47" i="20"/>
  <c r="BR47" i="20"/>
  <c r="BS47" i="20"/>
  <c r="BT47" i="20"/>
  <c r="BU47" i="20"/>
  <c r="BV47" i="20"/>
  <c r="BW47" i="20"/>
  <c r="BX47" i="20"/>
  <c r="BY47" i="20"/>
  <c r="BZ47" i="20"/>
  <c r="CA47" i="20"/>
  <c r="CB47" i="20"/>
  <c r="CC47" i="20"/>
  <c r="CD47" i="20"/>
  <c r="CE47" i="20"/>
  <c r="CF47" i="20"/>
  <c r="CG47" i="20"/>
  <c r="AU15" i="20"/>
  <c r="AU16" i="20"/>
  <c r="AU17" i="20"/>
  <c r="AU18" i="20"/>
  <c r="AU19" i="20"/>
  <c r="AU20" i="20"/>
  <c r="AU21" i="20"/>
  <c r="AU22" i="20"/>
  <c r="AU23" i="20"/>
  <c r="AU24" i="20"/>
  <c r="AU25" i="20"/>
  <c r="AU26" i="20"/>
  <c r="AU27" i="20"/>
  <c r="AU28" i="20"/>
  <c r="AU29" i="20"/>
  <c r="AU30" i="20"/>
  <c r="AU31" i="20"/>
  <c r="AU32" i="20"/>
  <c r="AU33" i="20"/>
  <c r="AU34" i="20"/>
  <c r="AU35" i="20"/>
  <c r="AU36" i="20"/>
  <c r="AU39" i="20"/>
  <c r="AU46" i="20"/>
  <c r="AU12" i="20"/>
  <c r="AU13" i="20"/>
  <c r="I48" i="20" l="1"/>
  <c r="G48" i="20"/>
  <c r="F48" i="20"/>
  <c r="N47" i="20"/>
  <c r="M47" i="20"/>
  <c r="L47" i="20"/>
  <c r="K47" i="20"/>
  <c r="J47" i="20"/>
  <c r="I47" i="20"/>
  <c r="G47" i="20"/>
  <c r="F47" i="20"/>
  <c r="AU57" i="20" l="1"/>
  <c r="AT57" i="20"/>
  <c r="AS57" i="20"/>
  <c r="AR57" i="20"/>
  <c r="AQ57" i="20"/>
  <c r="AP57" i="20"/>
  <c r="AO57" i="20"/>
  <c r="AN57" i="20"/>
  <c r="AM57" i="20"/>
  <c r="AL57" i="20"/>
  <c r="AK57" i="20"/>
  <c r="AJ57" i="20"/>
  <c r="AI57" i="20"/>
  <c r="AH57" i="20"/>
  <c r="AG57" i="20"/>
  <c r="AF57" i="20"/>
  <c r="AE57" i="20"/>
  <c r="AD57" i="20"/>
  <c r="AC57" i="20"/>
  <c r="AB57" i="20"/>
  <c r="AA57" i="20"/>
  <c r="Z57" i="20"/>
  <c r="Y57" i="20"/>
  <c r="X57" i="20"/>
  <c r="W57" i="20"/>
  <c r="V57" i="20"/>
  <c r="U57" i="20"/>
  <c r="T57" i="20"/>
  <c r="S57" i="20"/>
  <c r="R57" i="20"/>
  <c r="Q57" i="20"/>
  <c r="P57" i="20"/>
  <c r="O57" i="20"/>
  <c r="N57" i="20"/>
  <c r="M57" i="20"/>
  <c r="L57" i="20"/>
  <c r="K57" i="20"/>
  <c r="J57" i="20"/>
  <c r="I57" i="20"/>
  <c r="G57" i="20"/>
  <c r="F57"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V56" i="20"/>
  <c r="U56" i="20"/>
  <c r="T56" i="20"/>
  <c r="S56" i="20"/>
  <c r="R56" i="20"/>
  <c r="Q56" i="20"/>
  <c r="P56" i="20"/>
  <c r="O56" i="20"/>
  <c r="N56" i="20"/>
  <c r="M56" i="20"/>
  <c r="L56" i="20"/>
  <c r="K56" i="20"/>
  <c r="J56" i="20"/>
  <c r="I56" i="20"/>
  <c r="G56" i="20"/>
  <c r="F56" i="20"/>
  <c r="AU55" i="20"/>
  <c r="AT55" i="20"/>
  <c r="AS55" i="20"/>
  <c r="AR55" i="20"/>
  <c r="AQ55" i="20"/>
  <c r="AP55" i="20"/>
  <c r="AO55" i="20"/>
  <c r="AN55" i="20"/>
  <c r="AM55" i="20"/>
  <c r="AL55" i="20"/>
  <c r="AK55" i="20"/>
  <c r="AJ55" i="20"/>
  <c r="AI55" i="20"/>
  <c r="AH55" i="20"/>
  <c r="AG55" i="20"/>
  <c r="AF55" i="20"/>
  <c r="AE55" i="20"/>
  <c r="AD55" i="20"/>
  <c r="AC55" i="20"/>
  <c r="AB55" i="20"/>
  <c r="AA55" i="20"/>
  <c r="Z55" i="20"/>
  <c r="Y55" i="20"/>
  <c r="X55" i="20"/>
  <c r="W55" i="20"/>
  <c r="V55" i="20"/>
  <c r="U55" i="20"/>
  <c r="T55" i="20"/>
  <c r="S55" i="20"/>
  <c r="R55" i="20"/>
  <c r="Q55" i="20"/>
  <c r="P55" i="20"/>
  <c r="O55" i="20"/>
  <c r="N55" i="20"/>
  <c r="M55" i="20"/>
  <c r="L55" i="20"/>
  <c r="K55" i="20"/>
  <c r="J55" i="20"/>
  <c r="I55" i="20"/>
  <c r="G55" i="20"/>
  <c r="F55"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V54" i="20"/>
  <c r="U54" i="20"/>
  <c r="T54" i="20"/>
  <c r="S54" i="20"/>
  <c r="R54" i="20"/>
  <c r="Q54" i="20"/>
  <c r="P54" i="20"/>
  <c r="O54" i="20"/>
  <c r="N54" i="20"/>
  <c r="M54" i="20"/>
  <c r="L54" i="20"/>
  <c r="K54" i="20"/>
  <c r="J54" i="20"/>
  <c r="I54" i="20"/>
  <c r="G54" i="20"/>
  <c r="F54" i="20"/>
  <c r="AU53" i="20"/>
  <c r="AT53" i="20"/>
  <c r="AS53" i="20"/>
  <c r="AR53" i="20"/>
  <c r="AQ53" i="20"/>
  <c r="AP53" i="20"/>
  <c r="AO53" i="20"/>
  <c r="AN53" i="20"/>
  <c r="AM53" i="20"/>
  <c r="AL53" i="20"/>
  <c r="AK53" i="20"/>
  <c r="AJ53" i="20"/>
  <c r="AI53" i="20"/>
  <c r="AH53" i="20"/>
  <c r="AG53" i="20"/>
  <c r="AF53" i="20"/>
  <c r="AE53" i="20"/>
  <c r="AD53" i="20"/>
  <c r="AC53" i="20"/>
  <c r="AB53" i="20"/>
  <c r="AA53" i="20"/>
  <c r="Z53" i="20"/>
  <c r="Y53" i="20"/>
  <c r="X53" i="20"/>
  <c r="W53" i="20"/>
  <c r="V53" i="20"/>
  <c r="U53" i="20"/>
  <c r="T53" i="20"/>
  <c r="S53" i="20"/>
  <c r="R53" i="20"/>
  <c r="Q53" i="20"/>
  <c r="P53" i="20"/>
  <c r="O53" i="20"/>
  <c r="N53" i="20"/>
  <c r="M53" i="20"/>
  <c r="L53" i="20"/>
  <c r="K53" i="20"/>
  <c r="J53" i="20"/>
  <c r="I53" i="20"/>
  <c r="G53" i="20"/>
  <c r="F53"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V52" i="20"/>
  <c r="U52" i="20"/>
  <c r="T52" i="20"/>
  <c r="S52" i="20"/>
  <c r="R52" i="20"/>
  <c r="Q52" i="20"/>
  <c r="P52" i="20"/>
  <c r="O52" i="20"/>
  <c r="N52" i="20"/>
  <c r="M52" i="20"/>
  <c r="L52" i="20"/>
  <c r="K52" i="20"/>
  <c r="J52" i="20"/>
  <c r="I52" i="20"/>
  <c r="G52" i="20"/>
  <c r="F52" i="20"/>
  <c r="AU51" i="20"/>
  <c r="AT51" i="20"/>
  <c r="AS51" i="20"/>
  <c r="AR51" i="20"/>
  <c r="AQ51" i="20"/>
  <c r="AP51" i="20"/>
  <c r="AO51" i="20"/>
  <c r="AN51" i="20"/>
  <c r="AM51" i="20"/>
  <c r="AL51" i="20"/>
  <c r="AK51" i="20"/>
  <c r="AJ51" i="20"/>
  <c r="AI51" i="20"/>
  <c r="AH51" i="20"/>
  <c r="AG51" i="20"/>
  <c r="AF51" i="20"/>
  <c r="AE51" i="20"/>
  <c r="AD51" i="20"/>
  <c r="AC51" i="20"/>
  <c r="AB51" i="20"/>
  <c r="AA51" i="20"/>
  <c r="Z51" i="20"/>
  <c r="Y51" i="20"/>
  <c r="X51" i="20"/>
  <c r="W51" i="20"/>
  <c r="V51" i="20"/>
  <c r="U51" i="20"/>
  <c r="T51" i="20"/>
  <c r="S51" i="20"/>
  <c r="R51" i="20"/>
  <c r="Q51" i="20"/>
  <c r="P51" i="20"/>
  <c r="O51" i="20"/>
  <c r="N51" i="20"/>
  <c r="M51" i="20"/>
  <c r="L51" i="20"/>
  <c r="K51" i="20"/>
  <c r="J51" i="20"/>
  <c r="I51" i="20"/>
  <c r="G51" i="20"/>
  <c r="F51"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V50" i="20"/>
  <c r="U50" i="20"/>
  <c r="T50" i="20"/>
  <c r="S50" i="20"/>
  <c r="R50" i="20"/>
  <c r="Q50" i="20"/>
  <c r="P50" i="20"/>
  <c r="O50" i="20"/>
  <c r="N50" i="20"/>
  <c r="M50" i="20"/>
  <c r="L50" i="20"/>
  <c r="K50" i="20"/>
  <c r="J50" i="20"/>
  <c r="I50" i="20"/>
  <c r="G50" i="20"/>
  <c r="F50" i="20"/>
  <c r="AU49" i="20"/>
  <c r="AT49" i="20"/>
  <c r="AS49" i="20"/>
  <c r="AR49" i="20"/>
  <c r="AQ49" i="20"/>
  <c r="AP49" i="20"/>
  <c r="AO49" i="20"/>
  <c r="AN49" i="20"/>
  <c r="AM49" i="20"/>
  <c r="AL49" i="20"/>
  <c r="AK49" i="20"/>
  <c r="AJ49" i="20"/>
  <c r="AI49" i="20"/>
  <c r="AH49" i="20"/>
  <c r="AG49" i="20"/>
  <c r="AF49" i="20"/>
  <c r="AE49" i="20"/>
  <c r="AD49" i="20"/>
  <c r="AC49" i="20"/>
  <c r="AB49" i="20"/>
  <c r="AA49" i="20"/>
  <c r="Z49" i="20"/>
  <c r="Y49" i="20"/>
  <c r="X49" i="20"/>
  <c r="W49" i="20"/>
  <c r="V49" i="20"/>
  <c r="U49" i="20"/>
  <c r="T49" i="20"/>
  <c r="S49" i="20"/>
  <c r="R49" i="20"/>
  <c r="Q49" i="20"/>
  <c r="P49" i="20"/>
  <c r="O49" i="20"/>
  <c r="N49" i="20"/>
  <c r="M49" i="20"/>
  <c r="L49" i="20"/>
  <c r="K49" i="20"/>
  <c r="J49" i="20"/>
  <c r="I49" i="20"/>
  <c r="G49" i="20"/>
  <c r="F49"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V48" i="20"/>
  <c r="U48" i="20"/>
  <c r="T48" i="20"/>
  <c r="S48" i="20"/>
  <c r="R48" i="20"/>
  <c r="Q48" i="20"/>
  <c r="P48" i="20"/>
  <c r="O48" i="20"/>
  <c r="N48" i="20"/>
  <c r="M48" i="20"/>
  <c r="L48" i="20"/>
  <c r="K48" i="20"/>
  <c r="J48" i="20"/>
  <c r="BD47" i="20"/>
  <c r="AY47" i="20"/>
  <c r="AT47" i="20"/>
  <c r="AS47" i="20"/>
  <c r="AR47" i="20"/>
  <c r="AQ47" i="20"/>
  <c r="AP47" i="20"/>
  <c r="AO47" i="20"/>
  <c r="AN47" i="20"/>
  <c r="AM47" i="20"/>
  <c r="AL47" i="20"/>
  <c r="AK47" i="20"/>
  <c r="AJ47" i="20"/>
  <c r="AI47" i="20"/>
  <c r="AH47" i="20"/>
  <c r="AG47" i="20"/>
  <c r="AF47" i="20"/>
  <c r="AE47" i="20"/>
  <c r="AD47" i="20"/>
  <c r="AC47" i="20"/>
  <c r="AB47" i="20"/>
  <c r="AA47" i="20"/>
  <c r="Z47" i="20"/>
  <c r="Y47" i="20"/>
  <c r="X47" i="20"/>
  <c r="W47" i="20"/>
  <c r="V47" i="20"/>
  <c r="U47" i="20"/>
  <c r="T47" i="20"/>
  <c r="S47" i="20"/>
  <c r="R47" i="20"/>
  <c r="Q47" i="20"/>
  <c r="P47" i="20"/>
  <c r="O47" i="20"/>
  <c r="AU48" i="20"/>
  <c r="AU47" i="20" l="1"/>
</calcChain>
</file>

<file path=xl/comments1.xml><?xml version="1.0" encoding="utf-8"?>
<comments xmlns="http://schemas.openxmlformats.org/spreadsheetml/2006/main">
  <authors>
    <author>Gabriela Jitaru</author>
  </authors>
  <commentList>
    <comment ref="D4" authorId="0" shapeId="0">
      <text>
        <r>
          <rPr>
            <sz val="8"/>
            <color indexed="81"/>
            <rFont val="Tahoma"/>
            <family val="2"/>
          </rPr>
          <t>Se alege din lista derulantă, funcţia corespunzătoare cadrului didactic sau de cercetare menţionat pe rândul respectiv:
- Profesor
- Conferenţiar
- Lector/Şef de lucrări (SL)
- Asistent
- Preparator
- Cercetător ştiinţific I (CS I)
- Cercetător ştiinţific II (CS II)
- Cercetător ştiinţific III (CS III)
- Cercetător 
- Asistent de cercetare</t>
        </r>
      </text>
    </comment>
    <comment ref="E4" authorId="0" shapeId="0">
      <text>
        <r>
          <rPr>
            <sz val="8"/>
            <color indexed="81"/>
            <rFont val="Times New Roman"/>
            <family val="1"/>
          </rPr>
          <t xml:space="preserve">Se completează cu valori de la 1 la 3, astfel:
1 - Personal titular cu funcţia de bază în universitate </t>
        </r>
        <r>
          <rPr>
            <sz val="7"/>
            <color indexed="81"/>
            <rFont val="Times New Roman"/>
            <family val="1"/>
          </rPr>
          <t>(personal didactic care ocupă o funcţie didactică în universitate, obţinută prin concurs, pe o perioadă nedeterminată, în condiţiile legii; se raportează numai salariaţii care au optat pentru funcţia de bază în universitate ca loc de muncă principal)</t>
        </r>
        <r>
          <rPr>
            <sz val="8"/>
            <color indexed="81"/>
            <rFont val="Times New Roman"/>
            <family val="1"/>
          </rPr>
          <t xml:space="preserve">.
2 - Personal titular fără funcţia de bază în universitate </t>
        </r>
        <r>
          <rPr>
            <sz val="7"/>
            <color indexed="81"/>
            <rFont val="Times New Roman"/>
            <family val="1"/>
          </rPr>
          <t>(personal didactic care ocupă o funcţie didactică de bază în altă instituţie)</t>
        </r>
        <r>
          <rPr>
            <sz val="8"/>
            <color indexed="81"/>
            <rFont val="Times New Roman"/>
            <family val="1"/>
          </rPr>
          <t xml:space="preserve">
3 - Personal angajat în condiţiile art. 294 alin. (3) - (5) din Legea nr. 1/2011 (cu normă întreagă, cu un contract pe perioadă determinată  valid în perioada de raportare)</t>
        </r>
      </text>
    </comment>
  </commentList>
</comments>
</file>

<file path=xl/comments2.xml><?xml version="1.0" encoding="utf-8"?>
<comments xmlns="http://schemas.openxmlformats.org/spreadsheetml/2006/main">
  <authors>
    <author>Gabriela Jitaru</author>
  </authors>
  <commentList>
    <comment ref="C1" authorId="0" shapeId="0">
      <text>
        <r>
          <rPr>
            <b/>
            <sz val="8"/>
            <color indexed="81"/>
            <rFont val="Times New Roman"/>
            <family val="1"/>
          </rPr>
          <t>IMPORTANT!</t>
        </r>
        <r>
          <rPr>
            <sz val="8"/>
            <color indexed="81"/>
            <rFont val="Times New Roman"/>
            <family val="1"/>
          </rPr>
          <t xml:space="preserve"> Vă rugăm să completați doar valoarea "1", pentru ramurile de ştiinţă  în care există programe de studii la nivel de universitate. 
</t>
        </r>
      </text>
    </comment>
  </commentList>
</comments>
</file>

<file path=xl/comments3.xml><?xml version="1.0" encoding="utf-8"?>
<comments xmlns="http://schemas.openxmlformats.org/spreadsheetml/2006/main">
  <authors>
    <author>Gabriela Jitaru</author>
  </authors>
  <commentList>
    <comment ref="A1" authorId="0" shapeId="0">
      <text>
        <r>
          <rPr>
            <sz val="9"/>
            <color indexed="81"/>
            <rFont val="Tahoma"/>
            <family val="2"/>
          </rPr>
          <t xml:space="preserve">Nr.crt al domeniului din Anexa 3 privind standardele minime CNATDCU
</t>
        </r>
      </text>
    </comment>
  </commentList>
</comments>
</file>

<file path=xl/sharedStrings.xml><?xml version="1.0" encoding="utf-8"?>
<sst xmlns="http://schemas.openxmlformats.org/spreadsheetml/2006/main" count="395" uniqueCount="222">
  <si>
    <t>ISI Galben</t>
  </si>
  <si>
    <t>Total</t>
  </si>
  <si>
    <t>Nume si prenume cadru didactic</t>
  </si>
  <si>
    <t>A</t>
  </si>
  <si>
    <t>B</t>
  </si>
  <si>
    <t>C</t>
  </si>
  <si>
    <t>Nature/
Science</t>
  </si>
  <si>
    <t>ERIH INT2</t>
  </si>
  <si>
    <t>ERIH INT 1</t>
  </si>
  <si>
    <t>ISI Roşu</t>
  </si>
  <si>
    <t>Nr. 
Crt.</t>
  </si>
  <si>
    <t>Triadice</t>
  </si>
  <si>
    <t>Naţionale</t>
  </si>
  <si>
    <t>Europene/
Internaţionale</t>
  </si>
  <si>
    <t>D</t>
  </si>
  <si>
    <t>Punctaj CNATDCU</t>
  </si>
  <si>
    <t>Matematică</t>
  </si>
  <si>
    <t>Fizică</t>
  </si>
  <si>
    <t>Chimie şi inginerie chimică</t>
  </si>
  <si>
    <t>Ştiinţele pământului şi atmosferei</t>
  </si>
  <si>
    <t>Inginerie civilă</t>
  </si>
  <si>
    <t>Inginerie electrică, electronică şi telecomunicaţii</t>
  </si>
  <si>
    <t>Inginerie geologică, mine, petrol şi gaze</t>
  </si>
  <si>
    <t>Ingineria transporturilor</t>
  </si>
  <si>
    <t>Ingineria resurselor vegetale şi animale</t>
  </si>
  <si>
    <t>Ingineria sistemelor, calculatoare şi tehnologia informaţiei</t>
  </si>
  <si>
    <t>Inginerie mecanică, mecatronică, inginerie industrială şi management</t>
  </si>
  <si>
    <t>Biologie</t>
  </si>
  <si>
    <t>Biochimie</t>
  </si>
  <si>
    <t>Medicină</t>
  </si>
  <si>
    <t>Medicină veterinară</t>
  </si>
  <si>
    <t>Medicină dentară</t>
  </si>
  <si>
    <t>Farmacie</t>
  </si>
  <si>
    <t>Ştiinţe juridice</t>
  </si>
  <si>
    <t>Ştiinţe administrative</t>
  </si>
  <si>
    <t>Ştiinţe ale comunicării</t>
  </si>
  <si>
    <t>Sociologie</t>
  </si>
  <si>
    <t>Ştiinţe politice</t>
  </si>
  <si>
    <t>Ştiinţe militare, informaţii şi ordine publică</t>
  </si>
  <si>
    <t>Psihologie şi ştiinţe comportamentale</t>
  </si>
  <si>
    <t>Filologie</t>
  </si>
  <si>
    <t>Filosofie</t>
  </si>
  <si>
    <t>Istorie</t>
  </si>
  <si>
    <t>Teologie</t>
  </si>
  <si>
    <t>Studii culturale</t>
  </si>
  <si>
    <t>Arhitectură şi urbanism</t>
  </si>
  <si>
    <t>Indicativ criteriu CNATDCU neindeplinit</t>
  </si>
  <si>
    <t>Matematică şi ştiinţe ale naturii</t>
  </si>
  <si>
    <t>Ştiinţe inginereşti</t>
  </si>
  <si>
    <t>Ştiinţe biologice şi biomedicale</t>
  </si>
  <si>
    <t>Ştiinţe sociale</t>
  </si>
  <si>
    <t>Ştiinţe economice (doar Cibernetică, statistică şi informatică economică)</t>
  </si>
  <si>
    <t>Ştiinţe economice (fără  Cibernetică, statistică şi informatică economică)</t>
  </si>
  <si>
    <t>Ştiinţe umaniste şi arte</t>
  </si>
  <si>
    <t>Arte vizuale (fără Istoria şi teoria artei)</t>
  </si>
  <si>
    <t>Arte vizuale (doar Istoria şi teoria artei)</t>
  </si>
  <si>
    <t>Teatru şi artele spectacolului</t>
  </si>
  <si>
    <t>Cinematografie şi media</t>
  </si>
  <si>
    <t>Muzică (fără Interpretare muzicală)</t>
  </si>
  <si>
    <t>Muzică (doar Interpretare muzicală)</t>
  </si>
  <si>
    <t>Ramura de ştiinţă (RS)</t>
  </si>
  <si>
    <t>Funcţie cadru didactic sau cercetare</t>
  </si>
  <si>
    <t>Personnal didactic</t>
  </si>
  <si>
    <t>Profesor</t>
  </si>
  <si>
    <t>Asistent</t>
  </si>
  <si>
    <t>Preparator</t>
  </si>
  <si>
    <t>Personal cu norma de cercetare</t>
  </si>
  <si>
    <t>Conferenţiar</t>
  </si>
  <si>
    <t>Lector/Şef de lucrări</t>
  </si>
  <si>
    <t>Cercetător ştiinţific I</t>
  </si>
  <si>
    <t>Cercetător ştiinţific II</t>
  </si>
  <si>
    <t>Cercetător ştiinţific III</t>
  </si>
  <si>
    <t xml:space="preserve">Cercetător </t>
  </si>
  <si>
    <t>Asistent de cercetare</t>
  </si>
  <si>
    <t>E</t>
  </si>
  <si>
    <t>Ramură de ştiinţă</t>
  </si>
  <si>
    <t>Raportare IC2.1</t>
  </si>
  <si>
    <t>Raportare IC2.2</t>
  </si>
  <si>
    <t>Raportare IC2.3</t>
  </si>
  <si>
    <t>Forma de angajare</t>
  </si>
  <si>
    <t>F</t>
  </si>
  <si>
    <t>cod_RS</t>
  </si>
  <si>
    <t>din care</t>
  </si>
  <si>
    <t>Profesori</t>
  </si>
  <si>
    <t>Conferenţiari</t>
  </si>
  <si>
    <t>Lectori / Şefi de lucrări</t>
  </si>
  <si>
    <t>Asistenţi</t>
  </si>
  <si>
    <t>Preparatori</t>
  </si>
  <si>
    <t>Cercetător</t>
  </si>
  <si>
    <t>Criteriu CNATDCU neindeplinit</t>
  </si>
  <si>
    <t>Selectie_RS</t>
  </si>
  <si>
    <t>Punctaj total performanţă creaţie artistică</t>
  </si>
  <si>
    <t>Conferentiar</t>
  </si>
  <si>
    <t>Lector/SL</t>
  </si>
  <si>
    <t>CS III</t>
  </si>
  <si>
    <t>CS II</t>
  </si>
  <si>
    <t>CS I</t>
  </si>
  <si>
    <t>Asistent cercetare</t>
  </si>
  <si>
    <t>Punctaj total impact activitate sportivă</t>
  </si>
  <si>
    <t>Total general:</t>
  </si>
  <si>
    <t>Calitate conducator doctorat</t>
  </si>
  <si>
    <t>Indice Hirsch 
Google Scholar</t>
  </si>
  <si>
    <t>Indice Hirsch 
ISI Web of Science</t>
  </si>
  <si>
    <t>Indice Hirsch Scopus</t>
  </si>
  <si>
    <t>Domenii fundamentale</t>
  </si>
  <si>
    <t>Ştiinţa Sportului şi Educatiei Fizice</t>
  </si>
  <si>
    <t>Ştiinţele Sportului şi Educaţiei Fizice</t>
  </si>
  <si>
    <t>Cercetator</t>
  </si>
  <si>
    <t>Informatică</t>
  </si>
  <si>
    <t>Chimie</t>
  </si>
  <si>
    <t>Inginerie chimică</t>
  </si>
  <si>
    <t>Geografie</t>
  </si>
  <si>
    <t>Geologie</t>
  </si>
  <si>
    <t>Ingineria instalaţiilor</t>
  </si>
  <si>
    <t>Inginerie electrică</t>
  </si>
  <si>
    <t>Inginerie energetică</t>
  </si>
  <si>
    <t>Inginerie electronică şi telecomunicaţii</t>
  </si>
  <si>
    <t>Inginerie geologică</t>
  </si>
  <si>
    <t>Inginerie geodezică</t>
  </si>
  <si>
    <t>Mine, petrol şi gaze</t>
  </si>
  <si>
    <t>Inginerie aerospaţială</t>
  </si>
  <si>
    <t>Ingineria autovehiculelor</t>
  </si>
  <si>
    <t>Agronomie</t>
  </si>
  <si>
    <t>Horticultură</t>
  </si>
  <si>
    <t>Inginerie forestieră</t>
  </si>
  <si>
    <t>Silvicultură</t>
  </si>
  <si>
    <t>Inginerie şi management în agricultură şi dezvoltare rurală</t>
  </si>
  <si>
    <t>Biotehnologii</t>
  </si>
  <si>
    <t>Ingineria produselor alimentare</t>
  </si>
  <si>
    <t>Zootehnie</t>
  </si>
  <si>
    <t>Calculatoare şi tehnologia informaţiei</t>
  </si>
  <si>
    <t>Ingineria sistemelor</t>
  </si>
  <si>
    <t>Inginerie mecanică</t>
  </si>
  <si>
    <t>Inginerie industrială</t>
  </si>
  <si>
    <t>Inginerie marină şi navigaţie</t>
  </si>
  <si>
    <t>Ştiinţe inginereşti aplicate</t>
  </si>
  <si>
    <t>Arhitectură navală</t>
  </si>
  <si>
    <t>Mecatronică şi robotică</t>
  </si>
  <si>
    <t>Ingineria materialelor</t>
  </si>
  <si>
    <t>Ingineria mediului</t>
  </si>
  <si>
    <t>Inginerie şi management</t>
  </si>
  <si>
    <t>Inginerie genistică</t>
  </si>
  <si>
    <t>Inginerie de armament, rachete şi muniţii</t>
  </si>
  <si>
    <t>Medicină (sectorial, 6 ani)</t>
  </si>
  <si>
    <t>Medicină (sectorial, 4 ani)</t>
  </si>
  <si>
    <t>Medicină (general, 3 ani)</t>
  </si>
  <si>
    <t>Medicină dentară (sectorial, 6 ani)</t>
  </si>
  <si>
    <t>Medicină dentară (general, 3 ani)</t>
  </si>
  <si>
    <t>Farmacie (sectorial, 5 ani)</t>
  </si>
  <si>
    <t>Farmacie (general, 3 ani)</t>
  </si>
  <si>
    <t>Drept</t>
  </si>
  <si>
    <t>Asistenţă socială</t>
  </si>
  <si>
    <t>Relaţii internaţionale şi studii europene</t>
  </si>
  <si>
    <t>Administrarea afacerilor</t>
  </si>
  <si>
    <t>Cibernetică, statistică şi informatică economică</t>
  </si>
  <si>
    <t>Contabilitate</t>
  </si>
  <si>
    <t>Economie</t>
  </si>
  <si>
    <t>Finanţe</t>
  </si>
  <si>
    <t>Management</t>
  </si>
  <si>
    <t>Marketing</t>
  </si>
  <si>
    <t>Economie şi afaceri internaţionale</t>
  </si>
  <si>
    <t>Psihologie</t>
  </si>
  <si>
    <t>Ştiinţe ale educaţiei</t>
  </si>
  <si>
    <t>Limbă şi literatură</t>
  </si>
  <si>
    <t>Limbi moderne aplicate</t>
  </si>
  <si>
    <t>Studiul patrimoniului (Heritage Studies)</t>
  </si>
  <si>
    <t>Arhitectură</t>
  </si>
  <si>
    <t>Urbanism</t>
  </si>
  <si>
    <t>Arte vizuale</t>
  </si>
  <si>
    <t>Arte vizuale (Istoria şi teoria artei)</t>
  </si>
  <si>
    <t>Muzică (Interpretare muzicala)</t>
  </si>
  <si>
    <t>Muzică</t>
  </si>
  <si>
    <t>Educaţie fizică şi sport</t>
  </si>
  <si>
    <t>Kinetoterapie</t>
  </si>
  <si>
    <t>Ştiinţe economice</t>
  </si>
  <si>
    <t>Ştiinţa Sportului şi Educaţiei Fizice</t>
  </si>
  <si>
    <t>Domeniu fundamental (DF)</t>
  </si>
  <si>
    <t>cod_DS</t>
  </si>
  <si>
    <t>Domeniul de studiu (DS)</t>
  </si>
  <si>
    <t>Ştiinţa mediului (Geografie)</t>
  </si>
  <si>
    <t>Ştiinţa mediului (Geologie)</t>
  </si>
  <si>
    <t>cod_DS (CNATDCU)</t>
  </si>
  <si>
    <t>Lista personal didactic si de cercetare</t>
  </si>
  <si>
    <t>Universitatea</t>
  </si>
  <si>
    <t>ERIH INT1</t>
  </si>
  <si>
    <t>Contribuţie individuală brevete</t>
  </si>
  <si>
    <t>Contribuţie individuală articole</t>
  </si>
  <si>
    <t>Raportare IC2.3 - Contribuţie individuală</t>
  </si>
  <si>
    <t>Nr.citări creaţie artistică</t>
  </si>
  <si>
    <t>Anexa 1. Tabel instituţional privind normarea şi activitatea de cercetare a cadrelor didactice şi de cercetare titulare din universitate</t>
  </si>
  <si>
    <t>ISI Alb</t>
  </si>
  <si>
    <t>ISI Proceedings</t>
  </si>
  <si>
    <t>IEEE Proceedings</t>
  </si>
  <si>
    <t>Nr.articole</t>
  </si>
  <si>
    <t>Nr.brevete</t>
  </si>
  <si>
    <t>Se alege din lista derulantă, funcţia corespunzătoare cadrului didactic sau de cercetare menţionat pe rândul respectiv</t>
  </si>
  <si>
    <t>Se completează dacă are calitatea de conducator de doctorat: 1 - Da; 0 - Nu</t>
  </si>
  <si>
    <t xml:space="preserve">Ccod_DS (Domeniu studiu raportare CNATDCU) </t>
  </si>
  <si>
    <t>Domeniu studiu raportare CNATDCU</t>
  </si>
  <si>
    <t>Se va completa cu criteriului neîndeplinit (conform Fişei de verificare a îndeplinirii standardelor minimale CNATDCU).</t>
  </si>
  <si>
    <t>CNP</t>
  </si>
  <si>
    <t>ISI Arts&amp;Humanities</t>
  </si>
  <si>
    <r>
      <t xml:space="preserve">Pentru fiecare cadru didactic, suma fracţiilor raportate pe ramură de ştiinţă, din norma de bază,  trebuie sa aibă </t>
    </r>
    <r>
      <rPr>
        <b/>
        <sz val="6"/>
        <rFont val="Times New Roman"/>
        <family val="1"/>
      </rPr>
      <t xml:space="preserve">valoarea "1". </t>
    </r>
  </si>
  <si>
    <t>Nature/Science</t>
  </si>
  <si>
    <t>ERIH Plus</t>
  </si>
  <si>
    <t>Se completează informațiile raportate în Anexa 4.1 sau în Anexa 4.2</t>
  </si>
  <si>
    <t>Se completează informațiile raportate în Anexa 5.1 sau în Anexa 5.2</t>
  </si>
  <si>
    <t>41.1</t>
  </si>
  <si>
    <r>
      <rPr>
        <b/>
        <sz val="8"/>
        <rFont val="Times New Roman"/>
        <family val="1"/>
      </rPr>
      <t xml:space="preserve">IMPORTANT! </t>
    </r>
    <r>
      <rPr>
        <sz val="8"/>
        <rFont val="Times New Roman"/>
        <family val="1"/>
      </rPr>
      <t>Vă rugăm să completați în prima fază, în sheet-ul "Ramuri-Ştiinţă", valoarea "1"în col.C, pentru ramurile de ştiinţă  în care există programe de studii la nivel de universitate. 
În cazul personalului didactic care predă la programe aparţinând mai multor ramuri de ştiinţă, se raportează fracţionat, în funcţie de ponderea activităţilor aferente programelor respective în postul de bază din statul de funcţii  (maximum două zecimale, exemplu: jumatate de norma = 0,50), suma fracţiilor pentru un cadru didactic având valoarea 1 (col.</t>
    </r>
    <r>
      <rPr>
        <i/>
        <sz val="8"/>
        <rFont val="Times New Roman"/>
        <family val="1"/>
      </rPr>
      <t>Total</t>
    </r>
    <r>
      <rPr>
        <sz val="8"/>
        <rFont val="Times New Roman"/>
        <family val="1"/>
      </rPr>
      <t xml:space="preserve">).
</t>
    </r>
    <r>
      <rPr>
        <b/>
        <sz val="8"/>
        <rFont val="Times New Roman"/>
        <family val="1"/>
      </rPr>
      <t>Vă rugăm să completați numai spațiile marcate cu culoarea galben. Puteţi insera rânduri în document, doar înainte de rândul cu TOTAL, prin selectarea unui rând formatat (marcat cu culoarea galben) şi apoi Copy &amp; Insert Copied Cells.</t>
    </r>
  </si>
  <si>
    <r>
      <t xml:space="preserve">câmp completat automat </t>
    </r>
    <r>
      <rPr>
        <sz val="6"/>
        <color rgb="FFFF0000"/>
        <rFont val="Times New Roman"/>
        <family val="1"/>
      </rPr>
      <t>pentru verificare</t>
    </r>
  </si>
  <si>
    <r>
      <rPr>
        <b/>
        <sz val="8.5"/>
        <color theme="1"/>
        <rFont val="Times New Roman"/>
        <family val="1"/>
      </rPr>
      <t>IMPORTANT!</t>
    </r>
    <r>
      <rPr>
        <sz val="8.5"/>
        <color theme="1"/>
        <rFont val="Times New Roman"/>
        <family val="1"/>
        <charset val="238"/>
      </rPr>
      <t xml:space="preserve"> Completarea coloanelor de la 41 la 77 se face pe baza fişelor individuale pentru fiecare cadru didactic în parte şi categorie de informaţie solicitată (col.41-44, conform </t>
    </r>
    <r>
      <rPr>
        <i/>
        <sz val="8.5"/>
        <color theme="1"/>
        <rFont val="Times New Roman"/>
        <family val="1"/>
      </rPr>
      <t>Fişei de verificare a îndeplinirii standardelor minimale CNATDCU</t>
    </r>
    <r>
      <rPr>
        <sz val="8.5"/>
        <color theme="1"/>
        <rFont val="Times New Roman"/>
        <family val="1"/>
        <charset val="238"/>
      </rPr>
      <t xml:space="preserve">; col.45-47, conform documentelor pdf, cuprinzând indicii Hirsch calculaţi din platformele Google Scholar, Web of Science, respectiv Scopus; col.48, conform fişei individuale pentru impactul creaţiei artistice -v.Anexa4.1; col.49, conform fişei individuale pentru impactul performanţei sportive - v.Anexa 4.2; col.50-62, conform Fişei individuale de articole şi brevete - v.Anexa 5; col.63, conform Fişei individuale pentru performanţa creaţiei artistice - v.Anexa 5.1; col.64, conform Fişei individuale pentru performanţa sportivă - v.Anexa 5.2).
</t>
    </r>
    <r>
      <rPr>
        <b/>
        <sz val="8.5"/>
        <color rgb="FFC00000"/>
        <rFont val="Times New Roman"/>
        <family val="1"/>
      </rPr>
      <t>Vă rugăm să completați numai spațiile marcate cu culoarea galben. Puteţi insera rânduri în document, doar înainte de rândul cu TOTAL, prin selectarea unui rând formatat (marcat cu culoarea galben) şi apoi Copy &amp; Insert Copied Cells.</t>
    </r>
  </si>
  <si>
    <t>Fară dubluri</t>
  </si>
  <si>
    <r>
      <t xml:space="preserve">NOTĂ: Se includ în tabel toate cadrele didactice şi de cercetare titulare </t>
    </r>
    <r>
      <rPr>
        <i/>
        <sz val="8"/>
        <rFont val="Times New Roman"/>
        <family val="1"/>
        <charset val="238"/>
      </rPr>
      <t>(inclusiv cadrele didactice angajate cu normă întreagă, cu un contract pe perioadă determinată conform art.294, din LEN 1/2011, valid în perioada de raportare)</t>
    </r>
    <r>
      <rPr>
        <sz val="8"/>
        <rFont val="Times New Roman"/>
        <family val="1"/>
        <charset val="238"/>
      </rPr>
      <t xml:space="preserve">. Pentru facilitarea verificărilor interne recomandăm gruparea pe facultăţi, respectiv departamente. 
Fiecare cadru didactic sau de cercetare al universităţii (CD si C) se raportează pe un singur rând.
Completarea în câmpurile aferente col.D-F din tabel se realizează prin selectarea valorii corespunzatoare din lista predefinita in col.D, respectiv completarea cu numarul corespunzator valorii din listele predefinite in col.E si col.F.
</t>
    </r>
    <r>
      <rPr>
        <b/>
        <sz val="8"/>
        <color rgb="FFC00000"/>
        <rFont val="Times New Roman"/>
        <family val="1"/>
      </rPr>
      <t>Vă rugăm să completați numai spațiile marcate cu culoarea galben. Puteţi insera rânduri în document, doar înainte de rândul cu TOTAL, prin selectarea unui rând formatat (marcat cu culoarea galben) şi apoi Copy &amp; Insert Copied Cells.</t>
    </r>
    <r>
      <rPr>
        <sz val="8"/>
        <color rgb="FFC00000"/>
        <rFont val="Times New Roman"/>
        <family val="1"/>
      </rPr>
      <t xml:space="preserve">
</t>
    </r>
    <r>
      <rPr>
        <b/>
        <sz val="8"/>
        <color rgb="FFC00000"/>
        <rFont val="Times New Roman"/>
        <family val="1"/>
      </rPr>
      <t>IMPORTANT</t>
    </r>
    <r>
      <rPr>
        <sz val="8"/>
        <color rgb="FFC00000"/>
        <rFont val="Times New Roman"/>
        <family val="1"/>
      </rPr>
      <t>! In formatul Anexei 1, care se va incarca in platforma, câmpurile cu chenar roșu sunt obligatorii, mai puțin doua coloane (B-nume si prenume si C-CNP), privind identitatea cadrelor didactice si de cercetare. Formatul complet al Anexei 1 (</t>
    </r>
    <r>
      <rPr>
        <b/>
        <sz val="8"/>
        <color rgb="FFC00000"/>
        <rFont val="Times New Roman"/>
        <family val="1"/>
      </rPr>
      <t>cu cele doua coloane, B si C completate cu datele de identificare ale CD si C</t>
    </r>
    <r>
      <rPr>
        <sz val="8"/>
        <color rgb="FFC00000"/>
        <rFont val="Times New Roman"/>
        <family val="1"/>
      </rPr>
      <t>) trebuie sa fie arhivat la nivelul institutiei de invatamant superior, astfel incat MEN si CNFIS sa poata verifica, in urmatoarea etapa, corectitudinea si acuratetea datelor incluse in aceasta.</t>
    </r>
  </si>
  <si>
    <t>Date de identificare cadru didactic si de cercetare
(câmpuri opționale)</t>
  </si>
  <si>
    <t>Se copletează cu valori de la 1 la 3, astfel:
1 - Personal titular cu funcţia de bază în universitate; 2 - Personal titular fără funcţia de bază în universitate; 3 - Personal titular (contract pe perioadă determinată)</t>
  </si>
  <si>
    <t>Pentru fiecare CD si C se introduce codul domeniului de studiu (de la 1 la 77, respectiv: 411,412,431,441,721,751,801 după caz), corespunzător domeniului pentru care s-a raportat fişa de verificare CNATCDU (codul este corespunzător nr.din col.A, cod_DS (CNATDCU), din sheet-ul Domenii-CNATDCU).</t>
  </si>
  <si>
    <r>
      <t xml:space="preserve">Se va completa punctajul final din fișa individuală CNATDCU
</t>
    </r>
    <r>
      <rPr>
        <b/>
        <sz val="5.5"/>
        <color rgb="FFFF0000"/>
        <rFont val="Times New Roman"/>
        <family val="1"/>
      </rPr>
      <t>Se va raporta punctajul ca numar intreg, fara zecimale</t>
    </r>
  </si>
  <si>
    <r>
      <t xml:space="preserve">În situaţia în care un cadru didactic nu realizează unul dintre criteriile obligatorii stabilite de CNATDCU, se va marca printr-un </t>
    </r>
    <r>
      <rPr>
        <b/>
        <sz val="6"/>
        <rFont val="Times New Roman"/>
        <family val="1"/>
      </rPr>
      <t>"X".</t>
    </r>
  </si>
  <si>
    <r>
      <t xml:space="preserve">Pentru ramurile de știință din DF: Matematică și științe ale naturii, Științe inginerești, Științe biologice și biomedicale
(cod_DF:10, 20, 30), bazele de date folosite pentru citări sunt Web of Science, Scopus şi Google Scholar. </t>
    </r>
    <r>
      <rPr>
        <sz val="6"/>
        <color rgb="FFFF0000"/>
        <rFont val="Times New Roman"/>
        <family val="1"/>
      </rPr>
      <t>Pentru celelalte ramuri de știință baza
de date folosită este Google Scholar.</t>
    </r>
  </si>
  <si>
    <t>Punctaj total performanţă sportivă</t>
  </si>
  <si>
    <t>În această secțiune se vor completa informațiile raportate de fiecare CD și C in Anexa 5. Fisa individuală de articole și brevete., din randul "Total contribuţie individuală (articole / brevete)"</t>
  </si>
  <si>
    <t>În această secțiune se vor completa informațiile raportate de fiecare CD și C in Anexa 5. Fisa individuală de articole și brevete, din randul "Total general (nr.articole / nr.brevete)"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</si>
</sst>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6">
    <font>
      <sz val="11"/>
      <color theme="1"/>
      <name val="Calibri"/>
      <family val="2"/>
      <scheme val="minor"/>
    </font>
    <font>
      <b/>
      <sz val="10"/>
      <name val="Times New Roman"/>
      <family val="1"/>
    </font>
    <font>
      <b/>
      <sz val="10"/>
      <name val="Times New Roman"/>
      <family val="1"/>
      <charset val="238"/>
    </font>
    <font>
      <sz val="9"/>
      <color indexed="81"/>
      <name val="Tahoma"/>
      <family val="2"/>
    </font>
    <font>
      <b/>
      <sz val="9"/>
      <name val="Times New Roman"/>
      <family val="1"/>
    </font>
    <font>
      <b/>
      <sz val="8"/>
      <name val="Times New Roman"/>
      <family val="1"/>
    </font>
    <font>
      <sz val="7"/>
      <name val="Times New Roman"/>
      <family val="1"/>
    </font>
    <font>
      <i/>
      <sz val="7"/>
      <name val="Times New Roman"/>
      <family val="1"/>
    </font>
    <font>
      <sz val="8"/>
      <name val="Times New Roman"/>
      <family val="1"/>
    </font>
    <font>
      <b/>
      <sz val="7"/>
      <name val="Times New Roman"/>
      <family val="1"/>
    </font>
    <font>
      <sz val="8"/>
      <color indexed="81"/>
      <name val="Times New Roman"/>
      <family val="1"/>
    </font>
    <font>
      <sz val="10"/>
      <name val="Times-R New"/>
      <family val="1"/>
    </font>
    <font>
      <sz val="8"/>
      <name val="Arial Narrow"/>
      <family val="2"/>
    </font>
    <font>
      <b/>
      <sz val="8"/>
      <color indexed="81"/>
      <name val="Times New Roman"/>
      <family val="1"/>
    </font>
    <font>
      <b/>
      <sz val="8"/>
      <name val="Arial Narrow"/>
      <family val="2"/>
    </font>
    <font>
      <sz val="8"/>
      <color indexed="81"/>
      <name val="Tahoma"/>
      <family val="2"/>
    </font>
    <font>
      <b/>
      <sz val="9"/>
      <name val="Arial Narrow"/>
      <family val="2"/>
    </font>
    <font>
      <sz val="9"/>
      <name val="Arial Narrow"/>
      <family val="2"/>
    </font>
    <font>
      <sz val="10"/>
      <name val="Arial Narrow"/>
      <family val="2"/>
    </font>
    <font>
      <sz val="10"/>
      <name val="Arial"/>
      <family val="2"/>
    </font>
    <font>
      <sz val="10"/>
      <name val="Arial"/>
      <family val="2"/>
      <charset val="238"/>
    </font>
    <font>
      <sz val="10"/>
      <name val="Arial"/>
      <family val="2"/>
    </font>
    <font>
      <sz val="11"/>
      <color indexed="8"/>
      <name val="Arial"/>
      <family val="2"/>
      <charset val="238"/>
    </font>
    <font>
      <b/>
      <sz val="9"/>
      <name val="Arial Narrow"/>
      <family val="2"/>
      <charset val="238"/>
    </font>
    <font>
      <sz val="9"/>
      <name val="Arial Narrow"/>
      <family val="2"/>
      <charset val="238"/>
    </font>
    <font>
      <sz val="11"/>
      <color theme="1"/>
      <name val="Calibri"/>
      <family val="2"/>
      <scheme val="minor"/>
    </font>
    <font>
      <sz val="11"/>
      <color theme="1"/>
      <name val="Calibri"/>
      <family val="2"/>
      <charset val="238"/>
      <scheme val="minor"/>
    </font>
    <font>
      <sz val="11"/>
      <color theme="1"/>
      <name val="Arial"/>
      <family val="2"/>
      <charset val="238"/>
    </font>
    <font>
      <sz val="11"/>
      <color theme="1"/>
      <name val="Times New Roman"/>
      <family val="2"/>
      <charset val="238"/>
    </font>
    <font>
      <sz val="11"/>
      <color theme="1"/>
      <name val="Times New Roman"/>
      <family val="1"/>
    </font>
    <font>
      <sz val="8"/>
      <color theme="1"/>
      <name val="Times New Roman"/>
      <family val="1"/>
    </font>
    <font>
      <b/>
      <sz val="10"/>
      <color theme="1"/>
      <name val="Times New Roman"/>
      <family val="1"/>
    </font>
    <font>
      <sz val="9"/>
      <color theme="1"/>
      <name val="Times New Roman"/>
      <family val="1"/>
    </font>
    <font>
      <sz val="10"/>
      <color theme="1"/>
      <name val="Times New Roman"/>
      <family val="1"/>
    </font>
    <font>
      <b/>
      <sz val="8"/>
      <color theme="1"/>
      <name val="Times New Roman"/>
      <family val="1"/>
    </font>
    <font>
      <sz val="7"/>
      <color theme="1"/>
      <name val="Times New Roman"/>
      <family val="1"/>
    </font>
    <font>
      <b/>
      <sz val="11"/>
      <color theme="1"/>
      <name val="Times New Roman"/>
      <family val="1"/>
    </font>
    <font>
      <b/>
      <sz val="7"/>
      <color theme="1"/>
      <name val="Times New Roman"/>
      <family val="1"/>
    </font>
    <font>
      <b/>
      <sz val="9"/>
      <color theme="1"/>
      <name val="Times New Roman"/>
      <family val="1"/>
    </font>
    <font>
      <b/>
      <i/>
      <sz val="11"/>
      <color theme="1"/>
      <name val="Times New Roman"/>
      <family val="1"/>
    </font>
    <font>
      <sz val="8.5"/>
      <color theme="1"/>
      <name val="Times New Roman"/>
      <family val="1"/>
      <charset val="238"/>
    </font>
    <font>
      <sz val="6"/>
      <name val="Times New Roman"/>
      <family val="1"/>
    </font>
    <font>
      <b/>
      <sz val="6"/>
      <name val="Times New Roman"/>
      <family val="1"/>
    </font>
    <font>
      <sz val="6"/>
      <color theme="1"/>
      <name val="Times New Roman"/>
      <family val="1"/>
    </font>
    <font>
      <sz val="6"/>
      <color rgb="FFFF0000"/>
      <name val="Times New Roman"/>
      <family val="1"/>
    </font>
    <font>
      <sz val="8.5"/>
      <color theme="1"/>
      <name val="Times New Roman"/>
      <family val="1"/>
    </font>
    <font>
      <sz val="8"/>
      <name val="Times New Roman"/>
      <family val="1"/>
      <charset val="238"/>
    </font>
    <font>
      <i/>
      <sz val="8"/>
      <name val="Times New Roman"/>
      <family val="1"/>
      <charset val="238"/>
    </font>
    <font>
      <b/>
      <sz val="8.5"/>
      <color theme="1"/>
      <name val="Times New Roman"/>
      <family val="1"/>
    </font>
    <font>
      <b/>
      <sz val="8.5"/>
      <color rgb="FFC00000"/>
      <name val="Times New Roman"/>
      <family val="1"/>
    </font>
    <font>
      <i/>
      <sz val="8.5"/>
      <color theme="1"/>
      <name val="Times New Roman"/>
      <family val="1"/>
    </font>
    <font>
      <b/>
      <sz val="8"/>
      <color rgb="FFC00000"/>
      <name val="Times New Roman"/>
      <family val="1"/>
    </font>
    <font>
      <sz val="8"/>
      <color rgb="FFC00000"/>
      <name val="Times New Roman"/>
      <family val="1"/>
    </font>
    <font>
      <i/>
      <sz val="8"/>
      <name val="Times New Roman"/>
      <family val="1"/>
    </font>
    <font>
      <sz val="7"/>
      <color indexed="81"/>
      <name val="Times New Roman"/>
      <family val="1"/>
    </font>
    <font>
      <b/>
      <sz val="5.5"/>
      <color rgb="FFFF0000"/>
      <name val="Times New Roman"/>
      <family val="1"/>
    </font>
  </fonts>
  <fills count="8">
    <fill>
      <patternFill patternType="none"/>
    </fill>
    <fill>
      <patternFill patternType="gray125"/>
    </fill>
    <fill>
      <patternFill patternType="solid">
        <fgColor indexed="43"/>
        <bgColor indexed="64"/>
      </patternFill>
    </fill>
    <fill>
      <patternFill patternType="solid">
        <fgColor theme="9" tint="0.39994506668294322"/>
        <bgColor indexed="64"/>
      </patternFill>
    </fill>
    <fill>
      <patternFill patternType="solid">
        <fgColor theme="0" tint="-4.9989318521683403E-2"/>
        <bgColor indexed="64"/>
      </patternFill>
    </fill>
    <fill>
      <patternFill patternType="solid">
        <fgColor rgb="FFC5D9F1"/>
        <bgColor indexed="64"/>
      </patternFill>
    </fill>
    <fill>
      <patternFill patternType="solid">
        <fgColor theme="0" tint="-0.14999847407452621"/>
        <bgColor indexed="64"/>
      </patternFill>
    </fill>
    <fill>
      <patternFill patternType="solid">
        <fgColor rgb="FFFFFF99"/>
        <bgColor indexed="64"/>
      </patternFill>
    </fill>
  </fills>
  <borders count="59">
    <border>
      <left/>
      <right/>
      <top/>
      <bottom/>
      <diagonal/>
    </border>
    <border>
      <left style="medium">
        <color rgb="FFBFBFBF"/>
      </left>
      <right style="medium">
        <color rgb="FFBFBFBF"/>
      </right>
      <top style="thin">
        <color rgb="FFBFBFBF"/>
      </top>
      <bottom style="thin">
        <color rgb="FFBFBFBF"/>
      </bottom>
      <diagonal/>
    </border>
    <border>
      <left style="medium">
        <color rgb="FFBFBFBF"/>
      </left>
      <right style="medium">
        <color rgb="FFBFBFBF"/>
      </right>
      <top style="thin">
        <color rgb="FFBFBFBF"/>
      </top>
      <bottom style="medium">
        <color rgb="FFBFBFB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right/>
      <top style="medium">
        <color theme="0" tint="-0.34998626667073579"/>
      </top>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medium">
        <color theme="0" tint="-0.34998626667073579"/>
      </top>
      <bottom/>
      <diagonal/>
    </border>
    <border>
      <left/>
      <right style="thin">
        <color theme="0" tint="-0.34998626667073579"/>
      </right>
      <top style="medium">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rgb="FFBFBFBF"/>
      </right>
      <top style="medium">
        <color rgb="FFBFBFBF"/>
      </top>
      <bottom/>
      <diagonal/>
    </border>
    <border>
      <left/>
      <right style="medium">
        <color rgb="FFBFBFBF"/>
      </right>
      <top/>
      <bottom/>
      <diagonal/>
    </border>
    <border>
      <left/>
      <right style="medium">
        <color rgb="FFBFBFBF"/>
      </right>
      <top style="thin">
        <color rgb="FFBFBFBF"/>
      </top>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diagonal/>
    </border>
    <border>
      <left style="thin">
        <color theme="0" tint="-0.34998626667073579"/>
      </left>
      <right style="medium">
        <color theme="0" tint="-0.34998626667073579"/>
      </right>
      <top/>
      <bottom style="medium">
        <color theme="0" tint="-0.34998626667073579"/>
      </bottom>
      <diagonal/>
    </border>
    <border>
      <left style="thin">
        <color theme="0" tint="-0.34998626667073579"/>
      </left>
      <right/>
      <top style="thin">
        <color theme="0" tint="-0.34998626667073579"/>
      </top>
      <bottom/>
      <diagonal/>
    </border>
    <border>
      <left/>
      <right/>
      <top/>
      <bottom style="medium">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medium">
        <color theme="0" tint="-0.34998626667073579"/>
      </right>
      <top/>
      <bottom style="thin">
        <color theme="0" tint="-0.34998626667073579"/>
      </bottom>
      <diagonal/>
    </border>
    <border>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bottom/>
      <diagonal/>
    </border>
    <border>
      <left style="thin">
        <color theme="0" tint="-0.34998626667073579"/>
      </left>
      <right style="medium">
        <color theme="0" tint="-0.34998626667073579"/>
      </right>
      <top style="thin">
        <color theme="0" tint="-0.34998626667073579"/>
      </top>
      <bottom/>
      <diagonal/>
    </border>
    <border>
      <left style="thin">
        <color theme="0" tint="-0.34998626667073579"/>
      </left>
      <right/>
      <top style="thin">
        <color indexed="64"/>
      </top>
      <bottom/>
      <diagonal/>
    </border>
    <border>
      <left/>
      <right/>
      <top style="thin">
        <color indexed="64"/>
      </top>
      <bottom/>
      <diagonal/>
    </border>
    <border>
      <left/>
      <right style="thin">
        <color theme="0" tint="-0.34998626667073579"/>
      </right>
      <top style="thin">
        <color indexed="64"/>
      </top>
      <bottom/>
      <diagonal/>
    </border>
    <border>
      <left style="thin">
        <color rgb="FFFF0000"/>
      </left>
      <right style="thin">
        <color rgb="FFFF0000"/>
      </right>
      <top style="thin">
        <color rgb="FFFF0000"/>
      </top>
      <bottom style="thin">
        <color rgb="FFFF0000"/>
      </bottom>
      <diagonal/>
    </border>
    <border>
      <left style="thin">
        <color theme="0" tint="-0.34998626667073579"/>
      </left>
      <right/>
      <top style="thin">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style="thin">
        <color rgb="FFFF0000"/>
      </left>
      <right style="thin">
        <color rgb="FFFF0000"/>
      </right>
      <top/>
      <bottom style="thin">
        <color rgb="FFFF0000"/>
      </bottom>
      <diagonal/>
    </border>
    <border>
      <left style="thin">
        <color rgb="FFFF0000"/>
      </left>
      <right style="thin">
        <color theme="0" tint="-0.34998626667073579"/>
      </right>
      <top style="thin">
        <color rgb="FFFF0000"/>
      </top>
      <bottom style="thin">
        <color rgb="FFFF0000"/>
      </bottom>
      <diagonal/>
    </border>
    <border>
      <left style="thin">
        <color theme="0" tint="-0.34998626667073579"/>
      </left>
      <right style="thin">
        <color theme="0" tint="-0.34998626667073579"/>
      </right>
      <top style="thin">
        <color rgb="FFFF0000"/>
      </top>
      <bottom style="thin">
        <color rgb="FFFF0000"/>
      </bottom>
      <diagonal/>
    </border>
    <border>
      <left style="thin">
        <color theme="0" tint="-0.34998626667073579"/>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medium">
        <color theme="0" tint="-0.34998626667073579"/>
      </top>
      <bottom style="thin">
        <color rgb="FFFF0000"/>
      </bottom>
      <diagonal/>
    </border>
    <border>
      <left/>
      <right style="medium">
        <color theme="0" tint="-0.34998626667073579"/>
      </right>
      <top style="medium">
        <color theme="0" tint="-0.34998626667073579"/>
      </top>
      <bottom style="thin">
        <color rgb="FFFF0000"/>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45">
    <xf numFmtId="0" fontId="0" fillId="0" borderId="0"/>
    <xf numFmtId="0" fontId="25" fillId="0" borderId="0"/>
    <xf numFmtId="0" fontId="26" fillId="0" borderId="0"/>
    <xf numFmtId="0" fontId="21" fillId="0" borderId="0"/>
    <xf numFmtId="0" fontId="21" fillId="0" borderId="0"/>
    <xf numFmtId="0" fontId="21" fillId="0" borderId="0"/>
    <xf numFmtId="0" fontId="21" fillId="0" borderId="0"/>
    <xf numFmtId="0" fontId="26" fillId="0" borderId="0"/>
    <xf numFmtId="0" fontId="26" fillId="0" borderId="0"/>
    <xf numFmtId="0" fontId="27" fillId="0" borderId="0"/>
    <xf numFmtId="0" fontId="27" fillId="0" borderId="0"/>
    <xf numFmtId="0" fontId="19" fillId="0" borderId="0"/>
    <xf numFmtId="0" fontId="19" fillId="0" borderId="0"/>
    <xf numFmtId="0" fontId="19" fillId="0" borderId="0"/>
    <xf numFmtId="0" fontId="21" fillId="0" borderId="0"/>
    <xf numFmtId="0" fontId="20" fillId="0" borderId="0"/>
    <xf numFmtId="0" fontId="21" fillId="0" borderId="0"/>
    <xf numFmtId="0" fontId="20" fillId="0" borderId="0"/>
    <xf numFmtId="0" fontId="28" fillId="0" borderId="0"/>
    <xf numFmtId="0" fontId="20" fillId="0" borderId="0"/>
    <xf numFmtId="0" fontId="21" fillId="0" borderId="0"/>
    <xf numFmtId="0" fontId="20" fillId="0" borderId="0"/>
    <xf numFmtId="0" fontId="20" fillId="0" borderId="0"/>
    <xf numFmtId="0" fontId="21" fillId="0" borderId="0"/>
    <xf numFmtId="0" fontId="21" fillId="0" borderId="0"/>
    <xf numFmtId="0" fontId="25" fillId="0" borderId="0"/>
    <xf numFmtId="0" fontId="21" fillId="0" borderId="0"/>
    <xf numFmtId="0" fontId="21" fillId="0" borderId="0"/>
    <xf numFmtId="0" fontId="27" fillId="0" borderId="0"/>
    <xf numFmtId="0" fontId="25" fillId="0" borderId="0"/>
    <xf numFmtId="0" fontId="27" fillId="0" borderId="0"/>
    <xf numFmtId="0" fontId="27" fillId="0" borderId="0"/>
    <xf numFmtId="0" fontId="28" fillId="0" borderId="0"/>
    <xf numFmtId="0" fontId="26" fillId="0" borderId="0"/>
    <xf numFmtId="0" fontId="28" fillId="0" borderId="0"/>
    <xf numFmtId="0" fontId="28" fillId="0" borderId="0"/>
    <xf numFmtId="0" fontId="21" fillId="0" borderId="0"/>
    <xf numFmtId="0" fontId="21" fillId="0" borderId="0"/>
    <xf numFmtId="0" fontId="21" fillId="0" borderId="0"/>
    <xf numFmtId="0" fontId="21" fillId="0" borderId="0"/>
    <xf numFmtId="0" fontId="25" fillId="0" borderId="0"/>
    <xf numFmtId="0" fontId="11" fillId="0" borderId="0"/>
    <xf numFmtId="9" fontId="27" fillId="0" borderId="0" applyFont="0" applyFill="0" applyBorder="0" applyAlignment="0" applyProtection="0"/>
    <xf numFmtId="9" fontId="21" fillId="0" borderId="0" applyFont="0" applyFill="0" applyBorder="0" applyAlignment="0" applyProtection="0"/>
    <xf numFmtId="9" fontId="22" fillId="0" borderId="0" applyFont="0" applyFill="0" applyBorder="0" applyAlignment="0" applyProtection="0"/>
  </cellStyleXfs>
  <cellXfs count="206">
    <xf numFmtId="0" fontId="0" fillId="0" borderId="0" xfId="0"/>
    <xf numFmtId="0" fontId="0" fillId="0" borderId="1" xfId="0" applyBorder="1"/>
    <xf numFmtId="0" fontId="0" fillId="0" borderId="2" xfId="0" applyBorder="1"/>
    <xf numFmtId="0" fontId="29" fillId="0" borderId="0" xfId="0" applyFont="1"/>
    <xf numFmtId="0" fontId="29" fillId="0" borderId="0" xfId="0" applyFont="1" applyBorder="1"/>
    <xf numFmtId="0" fontId="30" fillId="0" borderId="0" xfId="0" applyFont="1"/>
    <xf numFmtId="0" fontId="29" fillId="0" borderId="0" xfId="0" applyFont="1" applyAlignment="1">
      <alignment horizontal="right"/>
    </xf>
    <xf numFmtId="0" fontId="30" fillId="0" borderId="0" xfId="0" applyFont="1" applyAlignment="1">
      <alignment horizontal="right"/>
    </xf>
    <xf numFmtId="0" fontId="32" fillId="0" borderId="0" xfId="0" applyFont="1"/>
    <xf numFmtId="0" fontId="32" fillId="0" borderId="0" xfId="0" applyFont="1" applyAlignment="1">
      <alignment vertical="center" wrapText="1" shrinkToFit="1"/>
    </xf>
    <xf numFmtId="0" fontId="33" fillId="0" borderId="0" xfId="0" applyFont="1"/>
    <xf numFmtId="0" fontId="30" fillId="0" borderId="3" xfId="0" applyFont="1" applyBorder="1"/>
    <xf numFmtId="0" fontId="14" fillId="0" borderId="3" xfId="41" applyFont="1" applyBorder="1" applyAlignment="1">
      <alignment horizontal="left" vertical="center" wrapText="1"/>
    </xf>
    <xf numFmtId="0" fontId="12" fillId="0" borderId="3" xfId="41" applyFont="1" applyBorder="1" applyAlignment="1">
      <alignment horizontal="left" vertical="center" wrapText="1"/>
    </xf>
    <xf numFmtId="0" fontId="29" fillId="0" borderId="0" xfId="0" applyFont="1" applyProtection="1">
      <protection locked="0"/>
    </xf>
    <xf numFmtId="0" fontId="30" fillId="0" borderId="7" xfId="0" applyFont="1" applyBorder="1"/>
    <xf numFmtId="0" fontId="30" fillId="0" borderId="8" xfId="0" applyFont="1" applyBorder="1"/>
    <xf numFmtId="0" fontId="30" fillId="0" borderId="0" xfId="0" applyFont="1" applyBorder="1"/>
    <xf numFmtId="0" fontId="16" fillId="0" borderId="3" xfId="41" applyFont="1" applyBorder="1" applyAlignment="1">
      <alignment horizontal="left" vertical="center" wrapText="1"/>
    </xf>
    <xf numFmtId="0" fontId="17" fillId="0" borderId="3" xfId="41" applyFont="1" applyBorder="1" applyAlignment="1">
      <alignment horizontal="left" vertical="center" wrapText="1"/>
    </xf>
    <xf numFmtId="0" fontId="17" fillId="0" borderId="3" xfId="41" applyFont="1" applyBorder="1" applyAlignment="1">
      <alignment horizontal="right" vertical="center" wrapText="1"/>
    </xf>
    <xf numFmtId="0" fontId="18" fillId="2" borderId="3" xfId="41" applyFont="1" applyFill="1" applyBorder="1" applyAlignment="1" applyProtection="1">
      <alignment horizontal="right" vertical="center" wrapText="1"/>
      <protection locked="0"/>
    </xf>
    <xf numFmtId="0" fontId="34" fillId="0" borderId="9" xfId="0" applyNumberFormat="1" applyFont="1" applyBorder="1" applyAlignment="1">
      <alignment horizontal="right" wrapText="1"/>
    </xf>
    <xf numFmtId="0" fontId="34" fillId="0" borderId="9" xfId="0" applyFont="1" applyBorder="1" applyAlignment="1">
      <alignment horizontal="right"/>
    </xf>
    <xf numFmtId="0" fontId="34" fillId="0" borderId="9" xfId="0" applyNumberFormat="1" applyFont="1" applyBorder="1" applyAlignment="1">
      <alignment horizontal="right"/>
    </xf>
    <xf numFmtId="0" fontId="17" fillId="0" borderId="10" xfId="41" applyFont="1" applyBorder="1" applyAlignment="1">
      <alignment vertical="center" wrapText="1"/>
    </xf>
    <xf numFmtId="0" fontId="32" fillId="0" borderId="0" xfId="0" applyFont="1" applyAlignment="1">
      <alignment horizontal="left" vertical="center" wrapText="1" shrinkToFit="1"/>
    </xf>
    <xf numFmtId="16" fontId="29" fillId="0" borderId="0" xfId="0" applyNumberFormat="1" applyFont="1"/>
    <xf numFmtId="0" fontId="14" fillId="0" borderId="6" xfId="41" applyFont="1" applyBorder="1" applyAlignment="1">
      <alignment horizontal="left" vertical="center" wrapText="1"/>
    </xf>
    <xf numFmtId="0" fontId="16" fillId="0" borderId="6" xfId="41" applyFont="1" applyBorder="1" applyAlignment="1">
      <alignment horizontal="left" vertical="center" wrapText="1"/>
    </xf>
    <xf numFmtId="1" fontId="23" fillId="3" borderId="11" xfId="41" applyNumberFormat="1" applyFont="1" applyFill="1" applyBorder="1" applyAlignment="1">
      <alignment horizontal="right" vertical="center" wrapText="1"/>
    </xf>
    <xf numFmtId="0" fontId="17" fillId="0" borderId="7" xfId="41" applyFont="1" applyBorder="1" applyAlignment="1">
      <alignment horizontal="left" vertical="center" wrapText="1"/>
    </xf>
    <xf numFmtId="1" fontId="23" fillId="3" borderId="4" xfId="41" applyNumberFormat="1" applyFont="1" applyFill="1" applyBorder="1" applyAlignment="1">
      <alignment horizontal="right" vertical="center" wrapText="1"/>
    </xf>
    <xf numFmtId="0" fontId="17" fillId="0" borderId="12" xfId="41" applyFont="1" applyBorder="1" applyAlignment="1">
      <alignment horizontal="left" vertical="center" wrapText="1"/>
    </xf>
    <xf numFmtId="1" fontId="23" fillId="3" borderId="13" xfId="41" applyNumberFormat="1" applyFont="1" applyFill="1" applyBorder="1" applyAlignment="1">
      <alignment horizontal="right" vertical="center" wrapText="1"/>
    </xf>
    <xf numFmtId="1" fontId="23" fillId="3" borderId="5" xfId="41" applyNumberFormat="1" applyFont="1" applyFill="1" applyBorder="1" applyAlignment="1">
      <alignment vertical="center" wrapText="1"/>
    </xf>
    <xf numFmtId="0" fontId="32" fillId="0" borderId="0" xfId="0" applyFont="1" applyFill="1"/>
    <xf numFmtId="0" fontId="12" fillId="0" borderId="6" xfId="41" applyFont="1" applyFill="1" applyBorder="1" applyAlignment="1">
      <alignment horizontal="left" vertical="center" wrapText="1"/>
    </xf>
    <xf numFmtId="1" fontId="24" fillId="0" borderId="11" xfId="41" applyNumberFormat="1" applyFont="1" applyFill="1" applyBorder="1" applyAlignment="1">
      <alignment horizontal="right" vertical="center" wrapText="1"/>
    </xf>
    <xf numFmtId="1" fontId="24" fillId="0" borderId="4" xfId="41" applyNumberFormat="1" applyFont="1" applyFill="1" applyBorder="1" applyAlignment="1">
      <alignment horizontal="right" vertical="center" wrapText="1"/>
    </xf>
    <xf numFmtId="1" fontId="24" fillId="0" borderId="13" xfId="41" applyNumberFormat="1" applyFont="1" applyFill="1" applyBorder="1" applyAlignment="1">
      <alignment horizontal="right" vertical="center" wrapText="1"/>
    </xf>
    <xf numFmtId="1" fontId="24" fillId="0" borderId="5" xfId="41" applyNumberFormat="1" applyFont="1" applyFill="1" applyBorder="1" applyAlignment="1">
      <alignment vertical="center" wrapText="1"/>
    </xf>
    <xf numFmtId="0" fontId="39" fillId="0" borderId="0" xfId="0" applyFont="1"/>
    <xf numFmtId="0" fontId="29" fillId="0" borderId="0" xfId="0" applyFont="1" applyAlignment="1">
      <alignment horizontal="center"/>
    </xf>
    <xf numFmtId="0" fontId="30" fillId="0" borderId="8" xfId="0" applyFont="1" applyBorder="1" applyAlignment="1">
      <alignment horizontal="center"/>
    </xf>
    <xf numFmtId="0" fontId="30" fillId="0" borderId="0" xfId="0" applyFont="1" applyBorder="1" applyAlignment="1">
      <alignment horizontal="center"/>
    </xf>
    <xf numFmtId="0" fontId="29" fillId="0" borderId="0" xfId="0" applyFont="1" applyBorder="1" applyAlignment="1">
      <alignment horizontal="center"/>
    </xf>
    <xf numFmtId="0" fontId="30" fillId="7" borderId="31" xfId="0" applyFont="1" applyFill="1" applyBorder="1" applyProtection="1">
      <protection locked="0"/>
    </xf>
    <xf numFmtId="49" fontId="38" fillId="7" borderId="32" xfId="0" applyNumberFormat="1" applyFont="1" applyFill="1" applyBorder="1" applyAlignment="1" applyProtection="1">
      <alignment horizontal="left" vertical="center" wrapText="1"/>
      <protection locked="0"/>
    </xf>
    <xf numFmtId="49" fontId="34" fillId="7" borderId="32" xfId="0" applyNumberFormat="1" applyFont="1" applyFill="1" applyBorder="1" applyAlignment="1" applyProtection="1">
      <alignment horizontal="left" vertical="top" wrapText="1"/>
      <protection locked="0"/>
    </xf>
    <xf numFmtId="0" fontId="35" fillId="7" borderId="32" xfId="0" applyFont="1" applyFill="1" applyBorder="1" applyAlignment="1" applyProtection="1">
      <alignment horizontal="left" vertical="center" wrapText="1"/>
      <protection locked="0"/>
    </xf>
    <xf numFmtId="0" fontId="30" fillId="7" borderId="32" xfId="0" applyFont="1" applyFill="1" applyBorder="1" applyAlignment="1" applyProtection="1">
      <alignment horizontal="center" vertical="center" wrapText="1"/>
      <protection locked="0"/>
    </xf>
    <xf numFmtId="0" fontId="30" fillId="7" borderId="18" xfId="0" applyFont="1" applyFill="1" applyBorder="1" applyAlignment="1" applyProtection="1">
      <alignment horizontal="center" vertical="center" wrapText="1"/>
      <protection locked="0"/>
    </xf>
    <xf numFmtId="1" fontId="8" fillId="7" borderId="31" xfId="0" applyNumberFormat="1" applyFont="1" applyFill="1" applyBorder="1" applyAlignment="1" applyProtection="1">
      <alignment horizontal="right" vertical="center" wrapText="1"/>
      <protection locked="0"/>
    </xf>
    <xf numFmtId="0" fontId="30" fillId="7" borderId="32" xfId="0" applyNumberFormat="1" applyFont="1" applyFill="1" applyBorder="1" applyAlignment="1" applyProtection="1">
      <alignment horizontal="right" vertical="center" wrapText="1"/>
      <protection locked="0"/>
    </xf>
    <xf numFmtId="1" fontId="8" fillId="7" borderId="32" xfId="0" applyNumberFormat="1" applyFont="1" applyFill="1" applyBorder="1" applyAlignment="1" applyProtection="1">
      <alignment horizontal="center" wrapText="1"/>
      <protection locked="0"/>
    </xf>
    <xf numFmtId="0" fontId="30" fillId="7" borderId="4" xfId="0" applyFont="1" applyFill="1" applyBorder="1" applyProtection="1">
      <protection locked="0"/>
    </xf>
    <xf numFmtId="49" fontId="30" fillId="7" borderId="3" xfId="0" applyNumberFormat="1" applyFont="1" applyFill="1" applyBorder="1" applyAlignment="1" applyProtection="1">
      <alignment horizontal="left" vertical="center" wrapText="1"/>
      <protection locked="0"/>
    </xf>
    <xf numFmtId="49" fontId="34" fillId="7" borderId="3" xfId="0" applyNumberFormat="1" applyFont="1" applyFill="1" applyBorder="1" applyAlignment="1" applyProtection="1">
      <alignment horizontal="left" vertical="top" wrapText="1"/>
      <protection locked="0"/>
    </xf>
    <xf numFmtId="0" fontId="35" fillId="7" borderId="3" xfId="0" applyFont="1" applyFill="1" applyBorder="1" applyAlignment="1" applyProtection="1">
      <alignment horizontal="left" vertical="center" wrapText="1"/>
      <protection locked="0"/>
    </xf>
    <xf numFmtId="0" fontId="30" fillId="7" borderId="3" xfId="0" applyFont="1" applyFill="1" applyBorder="1" applyAlignment="1" applyProtection="1">
      <alignment horizontal="center" vertical="center" wrapText="1"/>
      <protection locked="0"/>
    </xf>
    <xf numFmtId="0" fontId="30" fillId="7" borderId="22" xfId="0" applyFont="1" applyFill="1" applyBorder="1" applyAlignment="1" applyProtection="1">
      <alignment horizontal="center" vertical="center" wrapText="1"/>
      <protection locked="0"/>
    </xf>
    <xf numFmtId="1" fontId="8" fillId="7" borderId="4" xfId="0" applyNumberFormat="1" applyFont="1" applyFill="1" applyBorder="1" applyAlignment="1" applyProtection="1">
      <alignment horizontal="right" vertical="center" wrapText="1"/>
      <protection locked="0"/>
    </xf>
    <xf numFmtId="0" fontId="30" fillId="7" borderId="3" xfId="0" applyNumberFormat="1" applyFont="1" applyFill="1" applyBorder="1" applyAlignment="1" applyProtection="1">
      <alignment horizontal="right" vertical="center" wrapText="1"/>
      <protection locked="0"/>
    </xf>
    <xf numFmtId="0" fontId="30" fillId="7" borderId="5" xfId="0" applyFont="1" applyFill="1" applyBorder="1" applyProtection="1">
      <protection locked="0"/>
    </xf>
    <xf numFmtId="49" fontId="30" fillId="7" borderId="6" xfId="0" applyNumberFormat="1" applyFont="1" applyFill="1" applyBorder="1" applyAlignment="1" applyProtection="1">
      <alignment horizontal="left" vertical="center" wrapText="1"/>
      <protection locked="0"/>
    </xf>
    <xf numFmtId="0" fontId="35" fillId="7" borderId="6" xfId="0" applyFont="1" applyFill="1" applyBorder="1" applyAlignment="1" applyProtection="1">
      <alignment horizontal="left" vertical="center" wrapText="1"/>
      <protection locked="0"/>
    </xf>
    <xf numFmtId="0" fontId="30" fillId="7" borderId="6" xfId="0" applyFont="1" applyFill="1" applyBorder="1" applyAlignment="1" applyProtection="1">
      <alignment horizontal="center" vertical="center" wrapText="1"/>
      <protection locked="0"/>
    </xf>
    <xf numFmtId="0" fontId="30" fillId="7" borderId="29" xfId="0" applyFont="1" applyFill="1" applyBorder="1" applyAlignment="1" applyProtection="1">
      <alignment horizontal="center" vertical="center" wrapText="1"/>
      <protection locked="0"/>
    </xf>
    <xf numFmtId="1" fontId="8" fillId="7" borderId="13" xfId="0" applyNumberFormat="1" applyFont="1" applyFill="1" applyBorder="1" applyAlignment="1" applyProtection="1">
      <alignment horizontal="right" vertical="center" wrapText="1"/>
      <protection locked="0"/>
    </xf>
    <xf numFmtId="0" fontId="30" fillId="7" borderId="12" xfId="0" applyNumberFormat="1" applyFont="1" applyFill="1" applyBorder="1" applyAlignment="1" applyProtection="1">
      <alignment horizontal="right" vertical="center" wrapText="1"/>
      <protection locked="0"/>
    </xf>
    <xf numFmtId="1" fontId="8" fillId="7" borderId="5" xfId="0" applyNumberFormat="1" applyFont="1" applyFill="1" applyBorder="1" applyAlignment="1" applyProtection="1">
      <alignment horizontal="right" vertical="center" wrapText="1"/>
      <protection locked="0"/>
    </xf>
    <xf numFmtId="0" fontId="30" fillId="7" borderId="6" xfId="0" applyNumberFormat="1" applyFont="1" applyFill="1" applyBorder="1" applyAlignment="1" applyProtection="1">
      <alignment horizontal="right" vertical="center" wrapText="1"/>
      <protection locked="0"/>
    </xf>
    <xf numFmtId="0" fontId="30" fillId="0" borderId="0" xfId="0" applyFont="1" applyAlignment="1">
      <alignment horizontal="center"/>
    </xf>
    <xf numFmtId="0" fontId="29" fillId="0" borderId="0" xfId="0" applyFont="1" applyAlignment="1">
      <alignment horizontal="center" vertical="center"/>
    </xf>
    <xf numFmtId="0" fontId="30" fillId="0" borderId="8" xfId="0" applyFont="1" applyBorder="1" applyAlignment="1">
      <alignment horizontal="center" vertical="center"/>
    </xf>
    <xf numFmtId="0" fontId="30" fillId="0" borderId="0" xfId="0" applyFont="1" applyBorder="1" applyAlignment="1">
      <alignment horizontal="center" vertical="center"/>
    </xf>
    <xf numFmtId="0" fontId="29" fillId="0" borderId="0" xfId="0" applyFont="1" applyBorder="1" applyAlignment="1">
      <alignment horizontal="center" vertical="center"/>
    </xf>
    <xf numFmtId="0" fontId="5" fillId="7" borderId="33" xfId="0" applyNumberFormat="1" applyFont="1" applyFill="1" applyBorder="1" applyAlignment="1" applyProtection="1">
      <alignment horizontal="center" vertical="center" wrapText="1"/>
      <protection locked="0"/>
    </xf>
    <xf numFmtId="0" fontId="2" fillId="0" borderId="0" xfId="0" applyFont="1" applyBorder="1" applyAlignment="1">
      <alignment horizontal="center"/>
    </xf>
    <xf numFmtId="0" fontId="36" fillId="0" borderId="0" xfId="0" applyFont="1" applyAlignment="1" applyProtection="1">
      <alignment horizontal="left" vertical="top"/>
    </xf>
    <xf numFmtId="0" fontId="29" fillId="0" borderId="0" xfId="0" applyFont="1" applyProtection="1"/>
    <xf numFmtId="0" fontId="29" fillId="0" borderId="0" xfId="0" applyFont="1" applyAlignment="1" applyProtection="1">
      <alignment horizontal="right"/>
    </xf>
    <xf numFmtId="0" fontId="29" fillId="0" borderId="0" xfId="0" applyFont="1" applyAlignment="1" applyProtection="1">
      <alignment horizontal="center" vertical="center"/>
    </xf>
    <xf numFmtId="0" fontId="29" fillId="0" borderId="0" xfId="0" applyFont="1" applyAlignment="1" applyProtection="1">
      <alignment horizontal="center"/>
    </xf>
    <xf numFmtId="0" fontId="29" fillId="0" borderId="0" xfId="0" applyFont="1" applyFill="1" applyAlignment="1" applyProtection="1"/>
    <xf numFmtId="0" fontId="29" fillId="0" borderId="0" xfId="0" applyFont="1" applyFill="1" applyAlignment="1" applyProtection="1">
      <alignment horizontal="center" vertical="center"/>
    </xf>
    <xf numFmtId="0" fontId="29" fillId="0" borderId="0" xfId="0" applyFont="1" applyFill="1" applyAlignment="1" applyProtection="1">
      <alignment horizontal="center"/>
    </xf>
    <xf numFmtId="0" fontId="30" fillId="0" borderId="0" xfId="0" applyFont="1" applyProtection="1"/>
    <xf numFmtId="0" fontId="29" fillId="0" borderId="0" xfId="0" applyFont="1" applyFill="1" applyProtection="1"/>
    <xf numFmtId="0" fontId="6" fillId="0" borderId="6" xfId="0" applyFont="1" applyBorder="1" applyAlignment="1" applyProtection="1">
      <alignment horizontal="center" textRotation="90" wrapText="1"/>
    </xf>
    <xf numFmtId="0" fontId="6" fillId="0" borderId="6" xfId="0" applyFont="1" applyFill="1" applyBorder="1" applyAlignment="1" applyProtection="1">
      <alignment horizontal="center" textRotation="90" wrapText="1"/>
    </xf>
    <xf numFmtId="0" fontId="35" fillId="0" borderId="6" xfId="0" applyFont="1" applyBorder="1" applyAlignment="1" applyProtection="1">
      <alignment horizontal="center" textRotation="90" wrapText="1"/>
    </xf>
    <xf numFmtId="0" fontId="35" fillId="0" borderId="6" xfId="0" applyFont="1" applyFill="1" applyBorder="1" applyAlignment="1" applyProtection="1">
      <alignment horizontal="center" textRotation="90" wrapText="1"/>
    </xf>
    <xf numFmtId="0" fontId="35" fillId="0" borderId="40" xfId="0" applyFont="1" applyBorder="1" applyAlignment="1" applyProtection="1">
      <alignment horizontal="center" textRotation="90" wrapText="1"/>
    </xf>
    <xf numFmtId="0" fontId="29" fillId="0" borderId="0" xfId="0" applyFont="1" applyAlignment="1" applyProtection="1"/>
    <xf numFmtId="0" fontId="41" fillId="0" borderId="39" xfId="0" applyFont="1" applyBorder="1" applyAlignment="1" applyProtection="1">
      <alignment horizontal="center" vertical="center" wrapText="1"/>
    </xf>
    <xf numFmtId="0" fontId="41" fillId="0" borderId="10" xfId="0" applyFont="1" applyBorder="1" applyAlignment="1" applyProtection="1">
      <alignment horizontal="center" vertical="center" wrapText="1"/>
    </xf>
    <xf numFmtId="0" fontId="41" fillId="6" borderId="10" xfId="0" applyFont="1" applyFill="1" applyBorder="1" applyAlignment="1" applyProtection="1">
      <alignment horizontal="center" vertical="center" wrapText="1"/>
    </xf>
    <xf numFmtId="0" fontId="43" fillId="0" borderId="0" xfId="0" applyFont="1" applyProtection="1"/>
    <xf numFmtId="0" fontId="7" fillId="0" borderId="31" xfId="0" applyFont="1" applyBorder="1" applyAlignment="1" applyProtection="1">
      <alignment horizontal="center" vertical="center"/>
    </xf>
    <xf numFmtId="0" fontId="7" fillId="0" borderId="32" xfId="0" applyFont="1" applyBorder="1" applyAlignment="1" applyProtection="1">
      <alignment horizontal="center" vertical="center"/>
    </xf>
    <xf numFmtId="0" fontId="7" fillId="0" borderId="32" xfId="0" applyFont="1" applyBorder="1" applyAlignment="1" applyProtection="1">
      <alignment horizontal="center" vertical="center" wrapText="1"/>
    </xf>
    <xf numFmtId="0" fontId="7" fillId="6" borderId="32" xfId="0" applyFont="1" applyFill="1" applyBorder="1" applyAlignment="1" applyProtection="1">
      <alignment horizontal="center" vertical="center" wrapText="1"/>
    </xf>
    <xf numFmtId="0" fontId="7" fillId="0" borderId="32" xfId="0" applyFont="1" applyFill="1" applyBorder="1" applyAlignment="1" applyProtection="1">
      <alignment horizontal="center" vertical="center" wrapText="1"/>
    </xf>
    <xf numFmtId="1" fontId="8" fillId="7" borderId="19" xfId="0" applyNumberFormat="1" applyFont="1" applyFill="1" applyBorder="1" applyAlignment="1" applyProtection="1">
      <alignment horizontal="center" vertical="center" wrapText="1"/>
      <protection locked="0"/>
    </xf>
    <xf numFmtId="49" fontId="30" fillId="7" borderId="32" xfId="0" applyNumberFormat="1" applyFont="1" applyFill="1" applyBorder="1" applyAlignment="1" applyProtection="1">
      <alignment horizontal="right" vertical="center" wrapText="1"/>
      <protection locked="0"/>
    </xf>
    <xf numFmtId="49" fontId="30" fillId="7" borderId="32" xfId="0" applyNumberFormat="1" applyFont="1" applyFill="1" applyBorder="1" applyAlignment="1" applyProtection="1">
      <alignment horizontal="center" vertical="center" wrapText="1"/>
      <protection locked="0"/>
    </xf>
    <xf numFmtId="49" fontId="30" fillId="7" borderId="3" xfId="0" applyNumberFormat="1" applyFont="1" applyFill="1" applyBorder="1" applyAlignment="1" applyProtection="1">
      <alignment horizontal="right" vertical="center" wrapText="1"/>
      <protection locked="0"/>
    </xf>
    <xf numFmtId="49" fontId="30" fillId="7" borderId="3" xfId="0" applyNumberFormat="1" applyFont="1" applyFill="1" applyBorder="1" applyAlignment="1" applyProtection="1">
      <alignment horizontal="center" vertical="center" wrapText="1"/>
      <protection locked="0"/>
    </xf>
    <xf numFmtId="49" fontId="30" fillId="7" borderId="6" xfId="0" applyNumberFormat="1" applyFont="1" applyFill="1" applyBorder="1" applyAlignment="1" applyProtection="1">
      <alignment horizontal="right" vertical="center" wrapText="1"/>
      <protection locked="0"/>
    </xf>
    <xf numFmtId="49" fontId="30" fillId="7" borderId="6" xfId="0" applyNumberFormat="1" applyFont="1" applyFill="1" applyBorder="1" applyAlignment="1" applyProtection="1">
      <alignment horizontal="center" vertical="center" wrapText="1"/>
      <protection locked="0"/>
    </xf>
    <xf numFmtId="49" fontId="30" fillId="7" borderId="12" xfId="0" applyNumberFormat="1" applyFont="1" applyFill="1" applyBorder="1" applyAlignment="1" applyProtection="1">
      <alignment horizontal="right" vertical="center" wrapText="1"/>
      <protection locked="0"/>
    </xf>
    <xf numFmtId="49" fontId="30" fillId="7" borderId="12" xfId="0" applyNumberFormat="1" applyFont="1" applyFill="1" applyBorder="1" applyAlignment="1" applyProtection="1">
      <alignment horizontal="center" vertical="center" wrapText="1"/>
      <protection locked="0"/>
    </xf>
    <xf numFmtId="0" fontId="41" fillId="0" borderId="10" xfId="0" applyFont="1" applyFill="1" applyBorder="1" applyAlignment="1" applyProtection="1">
      <alignment horizontal="center" vertical="center" wrapText="1"/>
    </xf>
    <xf numFmtId="164" fontId="8" fillId="7" borderId="32" xfId="0" applyNumberFormat="1" applyFont="1" applyFill="1" applyBorder="1" applyAlignment="1" applyProtection="1">
      <alignment horizontal="center" wrapText="1"/>
      <protection locked="0"/>
    </xf>
    <xf numFmtId="0" fontId="7" fillId="0" borderId="10" xfId="0" applyFont="1" applyBorder="1" applyAlignment="1" applyProtection="1">
      <alignment horizontal="center" vertical="center" wrapText="1"/>
    </xf>
    <xf numFmtId="0" fontId="34" fillId="0" borderId="57" xfId="0" applyNumberFormat="1" applyFont="1" applyBorder="1" applyAlignment="1">
      <alignment horizontal="right" wrapText="1"/>
    </xf>
    <xf numFmtId="0" fontId="30" fillId="7" borderId="58" xfId="0" applyNumberFormat="1" applyFont="1" applyFill="1" applyBorder="1" applyAlignment="1" applyProtection="1">
      <alignment horizontal="left" vertical="center" wrapText="1"/>
      <protection locked="0"/>
    </xf>
    <xf numFmtId="0" fontId="41" fillId="0" borderId="22" xfId="0" applyFont="1" applyBorder="1" applyAlignment="1" applyProtection="1">
      <alignment horizontal="center" vertical="center" wrapText="1"/>
    </xf>
    <xf numFmtId="0" fontId="41" fillId="0" borderId="56" xfId="0" applyFont="1" applyBorder="1" applyAlignment="1" applyProtection="1">
      <alignment horizontal="center" vertical="center" wrapText="1"/>
    </xf>
    <xf numFmtId="0" fontId="41" fillId="0" borderId="35" xfId="0" applyFont="1" applyBorder="1" applyAlignment="1" applyProtection="1">
      <alignment horizontal="center" vertical="center" wrapText="1"/>
    </xf>
    <xf numFmtId="0" fontId="46" fillId="4" borderId="46" xfId="0" applyFont="1" applyFill="1" applyBorder="1" applyAlignment="1" applyProtection="1">
      <alignment horizontal="center" vertical="center" wrapText="1"/>
    </xf>
    <xf numFmtId="0" fontId="46" fillId="4" borderId="8" xfId="0" applyFont="1" applyFill="1" applyBorder="1" applyAlignment="1" applyProtection="1">
      <alignment horizontal="center" vertical="center" wrapText="1"/>
    </xf>
    <xf numFmtId="0" fontId="46" fillId="4" borderId="15" xfId="0" applyFont="1" applyFill="1" applyBorder="1" applyAlignment="1" applyProtection="1">
      <alignment horizontal="center" vertical="center" wrapText="1"/>
    </xf>
    <xf numFmtId="0" fontId="43" fillId="0" borderId="16" xfId="0" applyFont="1" applyBorder="1" applyAlignment="1" applyProtection="1">
      <alignment horizontal="center" wrapText="1"/>
    </xf>
    <xf numFmtId="0" fontId="43" fillId="0" borderId="0" xfId="0" applyFont="1" applyAlignment="1" applyProtection="1">
      <alignment horizontal="center"/>
    </xf>
    <xf numFmtId="0" fontId="43" fillId="0" borderId="8" xfId="0" applyFont="1" applyFill="1" applyBorder="1" applyAlignment="1" applyProtection="1">
      <alignment horizontal="center" vertical="center" wrapText="1"/>
    </xf>
    <xf numFmtId="0" fontId="34" fillId="0" borderId="48" xfId="0" applyFont="1" applyFill="1" applyBorder="1" applyAlignment="1" applyProtection="1">
      <alignment horizontal="center" vertical="center" wrapText="1"/>
    </xf>
    <xf numFmtId="0" fontId="34" fillId="0" borderId="49" xfId="0" applyFont="1" applyFill="1" applyBorder="1" applyAlignment="1" applyProtection="1">
      <alignment horizontal="center" vertical="center" wrapText="1"/>
    </xf>
    <xf numFmtId="0" fontId="34" fillId="0" borderId="50" xfId="0" applyFont="1" applyFill="1" applyBorder="1" applyAlignment="1" applyProtection="1">
      <alignment horizontal="center" vertical="center" wrapText="1"/>
    </xf>
    <xf numFmtId="0" fontId="6" fillId="0" borderId="32" xfId="0" applyFont="1" applyBorder="1" applyAlignment="1" applyProtection="1">
      <alignment horizontal="center" textRotation="90" wrapText="1"/>
    </xf>
    <xf numFmtId="0" fontId="6" fillId="0" borderId="6" xfId="0" applyFont="1" applyBorder="1" applyAlignment="1" applyProtection="1">
      <alignment horizontal="center" textRotation="90" wrapText="1"/>
    </xf>
    <xf numFmtId="0" fontId="35" fillId="0" borderId="32" xfId="0" applyFont="1" applyBorder="1" applyAlignment="1" applyProtection="1">
      <alignment horizontal="center" textRotation="90" wrapText="1"/>
    </xf>
    <xf numFmtId="0" fontId="35" fillId="0" borderId="6" xfId="0" applyFont="1" applyBorder="1" applyAlignment="1" applyProtection="1">
      <alignment horizontal="center" textRotation="90" wrapText="1"/>
    </xf>
    <xf numFmtId="0" fontId="34" fillId="0" borderId="44" xfId="0" applyFont="1" applyFill="1" applyBorder="1" applyAlignment="1" applyProtection="1">
      <alignment horizontal="center" vertical="center" wrapText="1"/>
    </xf>
    <xf numFmtId="0" fontId="35" fillId="0" borderId="32" xfId="0" applyFont="1" applyBorder="1" applyAlignment="1" applyProtection="1">
      <alignment horizontal="center" vertical="center" textRotation="90" wrapText="1"/>
    </xf>
    <xf numFmtId="0" fontId="35" fillId="0" borderId="12" xfId="0" applyFont="1" applyBorder="1" applyAlignment="1" applyProtection="1">
      <alignment horizontal="center" vertical="center" textRotation="90" wrapText="1"/>
    </xf>
    <xf numFmtId="0" fontId="6" fillId="0" borderId="32" xfId="0" applyFont="1" applyBorder="1" applyAlignment="1" applyProtection="1">
      <alignment horizontal="center" vertical="center" textRotation="90" wrapText="1"/>
    </xf>
    <xf numFmtId="0" fontId="6" fillId="0" borderId="12" xfId="0" applyFont="1" applyBorder="1" applyAlignment="1" applyProtection="1">
      <alignment horizontal="center" vertical="center" textRotation="90" wrapText="1"/>
    </xf>
    <xf numFmtId="0" fontId="34" fillId="0" borderId="18" xfId="0" applyFont="1" applyBorder="1" applyAlignment="1" applyProtection="1">
      <alignment horizontal="center" vertical="center" wrapText="1"/>
    </xf>
    <xf numFmtId="0" fontId="34" fillId="0" borderId="34" xfId="0" applyFont="1" applyBorder="1" applyAlignment="1" applyProtection="1">
      <alignment horizontal="center" vertical="center" wrapText="1"/>
    </xf>
    <xf numFmtId="0" fontId="34" fillId="0" borderId="19" xfId="0" applyFont="1" applyBorder="1" applyAlignment="1" applyProtection="1">
      <alignment horizontal="center" vertical="center" wrapText="1"/>
    </xf>
    <xf numFmtId="0" fontId="37" fillId="0" borderId="18" xfId="0" applyFont="1" applyBorder="1" applyAlignment="1" applyProtection="1">
      <alignment horizontal="center" vertical="center" wrapText="1"/>
    </xf>
    <xf numFmtId="0" fontId="37" fillId="0" borderId="34" xfId="0" applyFont="1" applyBorder="1" applyAlignment="1" applyProtection="1">
      <alignment horizontal="center" vertical="center" wrapText="1"/>
    </xf>
    <xf numFmtId="0" fontId="37" fillId="0" borderId="33" xfId="0" applyFont="1" applyBorder="1" applyAlignment="1" applyProtection="1">
      <alignment horizontal="center" vertical="center" wrapText="1"/>
    </xf>
    <xf numFmtId="0" fontId="34" fillId="0" borderId="44" xfId="0" applyFont="1" applyBorder="1" applyAlignment="1" applyProtection="1">
      <alignment horizontal="center" vertical="center" wrapText="1"/>
    </xf>
    <xf numFmtId="0" fontId="31" fillId="0" borderId="0" xfId="0" applyFont="1" applyFill="1" applyBorder="1" applyAlignment="1" applyProtection="1">
      <alignment horizontal="left" wrapText="1"/>
    </xf>
    <xf numFmtId="0" fontId="5" fillId="0" borderId="44" xfId="0" applyFont="1" applyBorder="1" applyAlignment="1" applyProtection="1">
      <alignment horizontal="center" vertical="center" wrapText="1"/>
    </xf>
    <xf numFmtId="0" fontId="4" fillId="0" borderId="44" xfId="0" applyFont="1" applyBorder="1" applyAlignment="1" applyProtection="1">
      <alignment horizontal="center" vertical="center" textRotation="90" wrapText="1"/>
    </xf>
    <xf numFmtId="0" fontId="31" fillId="0" borderId="0" xfId="0" applyFont="1" applyFill="1" applyBorder="1" applyAlignment="1" applyProtection="1">
      <alignment horizontal="left" vertical="center" wrapText="1"/>
    </xf>
    <xf numFmtId="0" fontId="9" fillId="0" borderId="44" xfId="0" applyFont="1" applyBorder="1" applyAlignment="1" applyProtection="1">
      <alignment horizontal="center" vertical="center" wrapText="1"/>
    </xf>
    <xf numFmtId="0" fontId="9" fillId="0" borderId="37" xfId="0" applyFont="1" applyBorder="1" applyAlignment="1" applyProtection="1">
      <alignment horizontal="center" vertical="center" wrapText="1"/>
    </xf>
    <xf numFmtId="0" fontId="9" fillId="0" borderId="35" xfId="0" applyFont="1" applyBorder="1" applyAlignment="1" applyProtection="1">
      <alignment horizontal="center" vertical="center" wrapText="1"/>
    </xf>
    <xf numFmtId="0" fontId="9" fillId="0" borderId="38" xfId="0" applyFont="1" applyBorder="1" applyAlignment="1" applyProtection="1">
      <alignment horizontal="center" vertical="center" wrapText="1"/>
    </xf>
    <xf numFmtId="0" fontId="37" fillId="0" borderId="36" xfId="0" applyFont="1" applyBorder="1" applyAlignment="1" applyProtection="1">
      <alignment horizontal="center" vertical="center" wrapText="1"/>
    </xf>
    <xf numFmtId="0" fontId="37" fillId="0" borderId="22" xfId="0" applyFont="1" applyBorder="1" applyAlignment="1" applyProtection="1">
      <alignment horizontal="center" vertical="center" wrapText="1"/>
    </xf>
    <xf numFmtId="0" fontId="37" fillId="0" borderId="45" xfId="0" applyFont="1" applyBorder="1" applyAlignment="1" applyProtection="1">
      <alignment horizontal="center" vertical="center" wrapText="1"/>
    </xf>
    <xf numFmtId="0" fontId="37" fillId="0" borderId="44" xfId="0" applyFont="1" applyBorder="1" applyAlignment="1" applyProtection="1">
      <alignment horizontal="center" vertical="center" textRotation="90" wrapText="1"/>
    </xf>
    <xf numFmtId="0" fontId="6" fillId="0" borderId="19" xfId="0" applyFont="1" applyBorder="1" applyAlignment="1" applyProtection="1">
      <alignment horizontal="center" vertical="center" textRotation="90" wrapText="1"/>
    </xf>
    <xf numFmtId="0" fontId="6" fillId="0" borderId="38" xfId="0" applyFont="1" applyBorder="1" applyAlignment="1" applyProtection="1">
      <alignment horizontal="center" vertical="center" textRotation="90" wrapText="1"/>
    </xf>
    <xf numFmtId="0" fontId="31" fillId="7" borderId="30" xfId="0" applyFont="1" applyFill="1" applyBorder="1" applyAlignment="1" applyProtection="1">
      <alignment horizontal="left" wrapText="1"/>
      <protection locked="0"/>
    </xf>
    <xf numFmtId="0" fontId="45" fillId="4" borderId="54" xfId="0" applyFont="1" applyFill="1" applyBorder="1" applyAlignment="1" applyProtection="1">
      <alignment horizontal="center" vertical="center" wrapText="1"/>
    </xf>
    <xf numFmtId="0" fontId="40" fillId="4" borderId="54" xfId="0" applyFont="1" applyFill="1" applyBorder="1" applyAlignment="1" applyProtection="1">
      <alignment horizontal="center" vertical="center" wrapText="1"/>
    </xf>
    <xf numFmtId="0" fontId="40" fillId="4" borderId="55" xfId="0" applyFont="1" applyFill="1" applyBorder="1" applyAlignment="1" applyProtection="1">
      <alignment horizontal="center" vertical="center" wrapText="1"/>
    </xf>
    <xf numFmtId="0" fontId="43" fillId="0" borderId="56" xfId="0" applyFont="1" applyFill="1" applyBorder="1" applyAlignment="1" applyProtection="1">
      <alignment horizontal="center" vertical="center" wrapText="1"/>
    </xf>
    <xf numFmtId="0" fontId="1" fillId="5" borderId="25" xfId="0" applyFont="1" applyFill="1" applyBorder="1" applyAlignment="1">
      <alignment horizontal="center" vertical="center" wrapText="1"/>
    </xf>
    <xf numFmtId="0" fontId="1" fillId="5" borderId="24" xfId="0" applyFont="1" applyFill="1" applyBorder="1" applyAlignment="1">
      <alignment horizontal="center" vertical="center" wrapText="1"/>
    </xf>
    <xf numFmtId="0" fontId="2" fillId="0" borderId="0" xfId="0" applyFont="1" applyBorder="1" applyAlignment="1">
      <alignment horizontal="center"/>
    </xf>
    <xf numFmtId="0" fontId="30" fillId="0" borderId="3" xfId="0" applyFont="1" applyBorder="1" applyAlignment="1">
      <alignment horizontal="left" vertical="center" wrapText="1"/>
    </xf>
    <xf numFmtId="0" fontId="30" fillId="0" borderId="14"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7" xfId="0" applyFont="1" applyBorder="1" applyAlignment="1">
      <alignment horizontal="left" vertical="center" wrapText="1"/>
    </xf>
    <xf numFmtId="0" fontId="6" fillId="6" borderId="0" xfId="0" applyFont="1" applyFill="1" applyBorder="1" applyAlignment="1" applyProtection="1">
      <alignment horizontal="center" vertical="center" textRotation="90" wrapText="1"/>
    </xf>
    <xf numFmtId="0" fontId="6" fillId="6" borderId="30" xfId="0" applyFont="1" applyFill="1" applyBorder="1" applyAlignment="1" applyProtection="1">
      <alignment horizontal="center" vertical="center" textRotation="90" wrapText="1"/>
    </xf>
    <xf numFmtId="0" fontId="34" fillId="0" borderId="51" xfId="0" applyFont="1" applyFill="1" applyBorder="1" applyAlignment="1" applyProtection="1">
      <alignment horizontal="center" vertical="center" wrapText="1"/>
    </xf>
    <xf numFmtId="0" fontId="34" fillId="0" borderId="52" xfId="0" applyFont="1" applyFill="1" applyBorder="1" applyAlignment="1" applyProtection="1">
      <alignment horizontal="center" vertical="center" wrapText="1"/>
    </xf>
    <xf numFmtId="0" fontId="34" fillId="0" borderId="53" xfId="0" applyFont="1" applyFill="1" applyBorder="1" applyAlignment="1" applyProtection="1">
      <alignment horizontal="center" vertical="center" wrapText="1"/>
    </xf>
    <xf numFmtId="0" fontId="34" fillId="0" borderId="32" xfId="0" applyFont="1" applyBorder="1" applyAlignment="1" applyProtection="1">
      <alignment horizontal="center" vertical="center" wrapText="1"/>
    </xf>
    <xf numFmtId="0" fontId="1" fillId="5" borderId="23" xfId="0" applyFont="1" applyFill="1" applyBorder="1" applyAlignment="1">
      <alignment horizontal="center" vertical="center" wrapText="1"/>
    </xf>
    <xf numFmtId="0" fontId="31" fillId="0" borderId="20" xfId="0" applyFont="1" applyBorder="1" applyAlignment="1">
      <alignment horizontal="left" vertical="center" wrapText="1"/>
    </xf>
    <xf numFmtId="0" fontId="31" fillId="0" borderId="21" xfId="0" applyFont="1" applyBorder="1" applyAlignment="1">
      <alignment horizontal="left" vertical="center" wrapText="1"/>
    </xf>
    <xf numFmtId="2" fontId="34" fillId="4" borderId="9" xfId="0" applyNumberFormat="1" applyFont="1" applyFill="1" applyBorder="1" applyAlignment="1">
      <alignment horizontal="center" wrapText="1"/>
    </xf>
    <xf numFmtId="0" fontId="34" fillId="4" borderId="9" xfId="0" applyFont="1" applyFill="1" applyBorder="1" applyAlignment="1">
      <alignment horizontal="center"/>
    </xf>
    <xf numFmtId="0" fontId="35" fillId="0" borderId="47" xfId="0" applyFont="1" applyBorder="1" applyAlignment="1" applyProtection="1">
      <alignment horizontal="center" vertical="center" textRotation="90" wrapText="1"/>
    </xf>
    <xf numFmtId="0" fontId="35" fillId="0" borderId="44" xfId="0" applyFont="1" applyBorder="1" applyAlignment="1" applyProtection="1">
      <alignment horizontal="center" vertical="center" textRotation="90" wrapText="1"/>
    </xf>
    <xf numFmtId="0" fontId="35" fillId="0" borderId="19" xfId="0" applyFont="1" applyBorder="1" applyAlignment="1" applyProtection="1">
      <alignment horizontal="center" vertical="center" textRotation="90" wrapText="1"/>
    </xf>
    <xf numFmtId="0" fontId="35" fillId="0" borderId="38" xfId="0" applyFont="1" applyBorder="1" applyAlignment="1" applyProtection="1">
      <alignment horizontal="center" vertical="center" textRotation="90" wrapText="1"/>
    </xf>
    <xf numFmtId="0" fontId="6" fillId="0" borderId="18" xfId="0" applyFont="1" applyBorder="1" applyAlignment="1" applyProtection="1">
      <alignment horizontal="center" vertical="center" textRotation="90" wrapText="1"/>
    </xf>
    <xf numFmtId="0" fontId="6" fillId="0" borderId="45" xfId="0" applyFont="1" applyBorder="1" applyAlignment="1" applyProtection="1">
      <alignment horizontal="center" vertical="center" textRotation="90" wrapText="1"/>
    </xf>
    <xf numFmtId="0" fontId="6" fillId="0" borderId="47" xfId="0" applyFont="1" applyBorder="1" applyAlignment="1" applyProtection="1">
      <alignment horizontal="center" vertical="center" textRotation="90" wrapText="1"/>
    </xf>
    <xf numFmtId="0" fontId="6" fillId="0" borderId="44" xfId="0" applyFont="1" applyBorder="1" applyAlignment="1" applyProtection="1">
      <alignment horizontal="center" vertical="center" textRotation="90" wrapText="1"/>
    </xf>
    <xf numFmtId="0" fontId="41" fillId="0" borderId="16" xfId="0" applyFont="1" applyBorder="1" applyAlignment="1" applyProtection="1">
      <alignment horizontal="center" vertical="center" wrapText="1"/>
    </xf>
    <xf numFmtId="0" fontId="41" fillId="0" borderId="17" xfId="0" applyFont="1" applyBorder="1" applyAlignment="1" applyProtection="1">
      <alignment horizontal="center" vertical="center" wrapText="1"/>
    </xf>
    <xf numFmtId="0" fontId="8" fillId="0" borderId="41" xfId="0" applyFont="1" applyBorder="1" applyAlignment="1" applyProtection="1">
      <alignment horizontal="center" vertical="center" wrapText="1"/>
    </xf>
    <xf numFmtId="0" fontId="8" fillId="0" borderId="42" xfId="0" applyFont="1" applyBorder="1" applyAlignment="1" applyProtection="1">
      <alignment horizontal="center" vertical="center" wrapText="1"/>
    </xf>
    <xf numFmtId="0" fontId="8" fillId="0" borderId="43" xfId="0" applyFont="1" applyBorder="1" applyAlignment="1" applyProtection="1">
      <alignment horizontal="center" vertical="center" wrapText="1"/>
    </xf>
    <xf numFmtId="0" fontId="17" fillId="0" borderId="6" xfId="41" applyFont="1" applyBorder="1" applyAlignment="1">
      <alignment horizontal="left" vertical="center" wrapText="1"/>
    </xf>
    <xf numFmtId="0" fontId="17" fillId="0" borderId="10" xfId="41" applyFont="1" applyBorder="1" applyAlignment="1">
      <alignment horizontal="left" vertical="center" wrapText="1"/>
    </xf>
    <xf numFmtId="0" fontId="17" fillId="0" borderId="26" xfId="41" applyFont="1" applyBorder="1" applyAlignment="1">
      <alignment horizontal="left" vertical="center" wrapText="1"/>
    </xf>
    <xf numFmtId="0" fontId="17" fillId="0" borderId="27" xfId="41" applyFont="1" applyBorder="1" applyAlignment="1">
      <alignment horizontal="left" vertical="center" wrapText="1"/>
    </xf>
    <xf numFmtId="0" fontId="17" fillId="0" borderId="28" xfId="41" applyFont="1" applyBorder="1" applyAlignment="1">
      <alignment horizontal="left" vertical="center" wrapText="1"/>
    </xf>
  </cellXfs>
  <cellStyles count="45">
    <cellStyle name="Normal" xfId="0" builtinId="0"/>
    <cellStyle name="Normal 10" xfId="1"/>
    <cellStyle name="Normal 11" xfId="2"/>
    <cellStyle name="Normal 11 2" xfId="3"/>
    <cellStyle name="Normal 12" xfId="4"/>
    <cellStyle name="Normal 12 2" xfId="5"/>
    <cellStyle name="Normal 12_deschideri lunare-iun2014-MEN" xfId="6"/>
    <cellStyle name="Normal 13" xfId="7"/>
    <cellStyle name="Normal 14" xfId="8"/>
    <cellStyle name="Normal 15" xfId="9"/>
    <cellStyle name="Normal 16" xfId="10"/>
    <cellStyle name="Normal 17" xfId="11"/>
    <cellStyle name="Normal 18" xfId="12"/>
    <cellStyle name="Normal 19" xfId="13"/>
    <cellStyle name="Normal 2" xfId="14"/>
    <cellStyle name="Normal 2 2" xfId="15"/>
    <cellStyle name="Normal 2 3" xfId="16"/>
    <cellStyle name="Normal 2_Analiza-2013 (sinteza)(+34) (2" xfId="17"/>
    <cellStyle name="Normal 3" xfId="18"/>
    <cellStyle name="Normal 3 2" xfId="19"/>
    <cellStyle name="Normal 3 2 2" xfId="20"/>
    <cellStyle name="Normal 3 2 3" xfId="21"/>
    <cellStyle name="Normal 3 2_2014-repartFI-lunar" xfId="22"/>
    <cellStyle name="Normal 3_2014-repartTransport-lunar" xfId="23"/>
    <cellStyle name="Normal 4" xfId="24"/>
    <cellStyle name="Normal 4 2" xfId="25"/>
    <cellStyle name="Normal 4 3" xfId="26"/>
    <cellStyle name="Normal 4_PropunereCNFIS-2013" xfId="27"/>
    <cellStyle name="Normal 5" xfId="28"/>
    <cellStyle name="Normal 5 2" xfId="29"/>
    <cellStyle name="Normal 5 3" xfId="30"/>
    <cellStyle name="Normal 5_2014-repartFI-lunar" xfId="31"/>
    <cellStyle name="Normal 6" xfId="32"/>
    <cellStyle name="Normal 6 2" xfId="33"/>
    <cellStyle name="Normal 6 3" xfId="34"/>
    <cellStyle name="Normal 6_2014-repartFI-lunar" xfId="35"/>
    <cellStyle name="Normal 7" xfId="36"/>
    <cellStyle name="Normal 8" xfId="37"/>
    <cellStyle name="Normal 8 2" xfId="38"/>
    <cellStyle name="Normal 8_PropunereCNFIS-2013" xfId="39"/>
    <cellStyle name="Normal 9" xfId="40"/>
    <cellStyle name="Normal_tabele" xfId="41"/>
    <cellStyle name="Percent 2" xfId="42"/>
    <cellStyle name="Percent 3" xfId="43"/>
    <cellStyle name="Percent 4" xfId="44"/>
  </cellStyles>
  <dxfs count="120">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rgb="FF9C0006"/>
      </font>
      <fill>
        <patternFill>
          <bgColor rgb="FFFFC7CE"/>
        </patternFill>
      </fill>
    </dxf>
    <dxf>
      <fill>
        <patternFill>
          <bgColor rgb="FFFFFF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rgb="FFFF0000"/>
        </patternFill>
      </fill>
    </dxf>
    <dxf>
      <fill>
        <patternFill>
          <bgColor rgb="FFFF0000"/>
        </patternFill>
      </fill>
    </dxf>
    <dxf>
      <font>
        <color rgb="FF9C0006"/>
      </font>
      <fill>
        <patternFill>
          <bgColor rgb="FFFFC7CE"/>
        </patternFill>
      </fill>
    </dxf>
    <dxf>
      <fill>
        <patternFill>
          <bgColor rgb="FFFFFF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rgb="FFFF0000"/>
        </patternFill>
      </fill>
    </dxf>
    <dxf>
      <fill>
        <patternFill>
          <bgColor rgb="FFFF0000"/>
        </patternFill>
      </fill>
    </dxf>
    <dxf>
      <font>
        <color rgb="FF9C0006"/>
      </font>
      <fill>
        <patternFill>
          <bgColor rgb="FFFFC7CE"/>
        </patternFill>
      </fill>
    </dxf>
    <dxf>
      <fill>
        <patternFill>
          <bgColor rgb="FFFFFF00"/>
        </patternFill>
      </fill>
    </dxf>
    <dxf>
      <fill>
        <patternFill>
          <bgColor rgb="FFFF0000"/>
        </patternFill>
      </fill>
    </dxf>
    <dxf>
      <fill>
        <patternFill>
          <bgColor rgb="FFFFFF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dxf>
    <dxf>
      <fill>
        <patternFill>
          <bgColor rgb="FFFF0000"/>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CG72"/>
  <sheetViews>
    <sheetView tabSelected="1" topLeftCell="A4" zoomScale="110" zoomScaleNormal="110" workbookViewId="0">
      <selection activeCell="BE11" sqref="BE11"/>
    </sheetView>
  </sheetViews>
  <sheetFormatPr defaultRowHeight="15"/>
  <cols>
    <col min="1" max="1" width="4.85546875" style="3" customWidth="1"/>
    <col min="2" max="2" width="11.28515625" style="3" customWidth="1"/>
    <col min="3" max="3" width="7" style="3" customWidth="1"/>
    <col min="4" max="4" width="10.85546875" style="3" customWidth="1"/>
    <col min="5" max="5" width="17.85546875" style="3" customWidth="1"/>
    <col min="6" max="6" width="8.42578125" style="3" customWidth="1"/>
    <col min="7" max="8" width="4.42578125" style="3" customWidth="1"/>
    <col min="9" max="9" width="4.28515625" style="3" customWidth="1"/>
    <col min="10" max="10" width="5.5703125" style="3" customWidth="1"/>
    <col min="11" max="11" width="4" style="3" customWidth="1"/>
    <col min="12" max="12" width="4.5703125" style="3" customWidth="1"/>
    <col min="13" max="13" width="3" style="3" customWidth="1"/>
    <col min="14" max="14" width="4.7109375" style="3" customWidth="1"/>
    <col min="15" max="15" width="4" style="3" customWidth="1"/>
    <col min="16" max="16" width="4.140625" style="3" customWidth="1"/>
    <col min="17" max="17" width="5.5703125" style="3" customWidth="1"/>
    <col min="18" max="18" width="4.28515625" style="3" customWidth="1"/>
    <col min="19" max="19" width="3.28515625" style="3" customWidth="1"/>
    <col min="20" max="21" width="4.28515625" style="3" customWidth="1"/>
    <col min="22" max="22" width="2.85546875" style="3" customWidth="1"/>
    <col min="23" max="24" width="4.28515625" style="3" customWidth="1"/>
    <col min="25" max="30" width="4.42578125" style="3" customWidth="1"/>
    <col min="31" max="31" width="6.28515625" style="3" customWidth="1"/>
    <col min="32" max="32" width="6" style="3" customWidth="1"/>
    <col min="33" max="33" width="5" style="3" customWidth="1"/>
    <col min="34" max="44" width="4.140625" style="3" customWidth="1"/>
    <col min="45" max="45" width="5.140625" style="3" customWidth="1"/>
    <col min="46" max="46" width="4.85546875" style="3" customWidth="1"/>
    <col min="47" max="47" width="7.42578125" style="6" customWidth="1"/>
    <col min="48" max="48" width="14.85546875" style="3" customWidth="1"/>
    <col min="49" max="49" width="8.28515625" style="74" customWidth="1"/>
    <col min="50" max="50" width="7.42578125" style="3" customWidth="1"/>
    <col min="51" max="51" width="8.85546875" style="3" customWidth="1"/>
    <col min="52" max="52" width="11.28515625" style="43" customWidth="1"/>
    <col min="53" max="53" width="5.7109375" style="3" customWidth="1"/>
    <col min="54" max="54" width="5.140625" style="3" customWidth="1"/>
    <col min="55" max="55" width="5.28515625" style="3" customWidth="1"/>
    <col min="56" max="57" width="4.28515625" style="3" customWidth="1"/>
    <col min="58" max="58" width="3" style="43" customWidth="1"/>
    <col min="59" max="59" width="2.7109375" style="43" customWidth="1"/>
    <col min="60" max="61" width="3.140625" style="43" customWidth="1"/>
    <col min="62" max="62" width="3.28515625" style="43" customWidth="1"/>
    <col min="63" max="67" width="3.85546875" style="43" customWidth="1"/>
    <col min="68" max="68" width="3.42578125" style="43" customWidth="1"/>
    <col min="69" max="69" width="3.85546875" style="43" customWidth="1"/>
    <col min="70" max="70" width="3.140625" style="43" customWidth="1"/>
    <col min="71" max="71" width="4.5703125" style="43" customWidth="1"/>
    <col min="72" max="72" width="3.7109375" style="43" customWidth="1"/>
    <col min="73" max="73" width="3.42578125" style="43" customWidth="1"/>
    <col min="74" max="74" width="3.140625" style="43" customWidth="1"/>
    <col min="75" max="77" width="3.85546875" style="43" customWidth="1"/>
    <col min="78" max="78" width="4.85546875" style="43" customWidth="1"/>
    <col min="79" max="80" width="4.7109375" style="43" customWidth="1"/>
    <col min="81" max="81" width="3.42578125" style="43" customWidth="1"/>
    <col min="82" max="82" width="4" style="43" customWidth="1"/>
    <col min="83" max="83" width="5.5703125" style="43" customWidth="1"/>
    <col min="84" max="85" width="4.5703125" style="43" customWidth="1"/>
    <col min="86" max="16384" width="9.140625" style="3"/>
  </cols>
  <sheetData>
    <row r="1" spans="1:85" s="81" customFormat="1" ht="12.75" customHeight="1">
      <c r="A1" s="80" t="s">
        <v>189</v>
      </c>
      <c r="AU1" s="82"/>
      <c r="AW1" s="83"/>
      <c r="AZ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row>
    <row r="2" spans="1:85" s="81" customFormat="1" ht="18.75" customHeight="1" thickBot="1">
      <c r="A2" s="150" t="s">
        <v>183</v>
      </c>
      <c r="B2" s="150"/>
      <c r="C2" s="150"/>
      <c r="D2" s="150"/>
      <c r="E2" s="150"/>
      <c r="F2" s="150"/>
      <c r="G2" s="161"/>
      <c r="H2" s="161"/>
      <c r="I2" s="161"/>
      <c r="J2" s="161"/>
      <c r="K2" s="161"/>
      <c r="L2" s="161"/>
      <c r="M2" s="161"/>
      <c r="N2" s="161"/>
      <c r="O2" s="161"/>
      <c r="P2" s="161"/>
      <c r="Q2" s="161"/>
      <c r="R2" s="161"/>
      <c r="S2" s="161"/>
      <c r="T2" s="161"/>
      <c r="U2" s="161"/>
      <c r="V2" s="161"/>
      <c r="W2" s="161"/>
      <c r="X2" s="161"/>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85"/>
      <c r="AW2" s="86"/>
      <c r="AX2" s="85"/>
      <c r="AY2" s="85"/>
      <c r="AZ2" s="87"/>
      <c r="BA2" s="85"/>
      <c r="BB2" s="85"/>
      <c r="BC2" s="85"/>
      <c r="BD2" s="85"/>
      <c r="BE2" s="85"/>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row>
    <row r="3" spans="1:85" s="88" customFormat="1" ht="79.5" customHeight="1" thickBot="1">
      <c r="A3" s="122" t="s">
        <v>212</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4"/>
      <c r="AV3" s="162" t="s">
        <v>210</v>
      </c>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4"/>
    </row>
    <row r="4" spans="1:85" s="89" customFormat="1" ht="18.75" customHeight="1">
      <c r="A4" s="151" t="s">
        <v>10</v>
      </c>
      <c r="B4" s="152" t="s">
        <v>2</v>
      </c>
      <c r="C4" s="155" t="s">
        <v>200</v>
      </c>
      <c r="D4" s="151" t="s">
        <v>61</v>
      </c>
      <c r="E4" s="158" t="s">
        <v>79</v>
      </c>
      <c r="F4" s="158" t="s">
        <v>100</v>
      </c>
      <c r="G4" s="148" t="s">
        <v>47</v>
      </c>
      <c r="H4" s="148"/>
      <c r="I4" s="148"/>
      <c r="J4" s="148"/>
      <c r="K4" s="148"/>
      <c r="L4" s="135" t="s">
        <v>48</v>
      </c>
      <c r="M4" s="135"/>
      <c r="N4" s="135"/>
      <c r="O4" s="135"/>
      <c r="P4" s="135"/>
      <c r="Q4" s="135"/>
      <c r="R4" s="135"/>
      <c r="S4" s="135" t="s">
        <v>49</v>
      </c>
      <c r="T4" s="135"/>
      <c r="U4" s="135"/>
      <c r="V4" s="135"/>
      <c r="W4" s="135"/>
      <c r="X4" s="135"/>
      <c r="Y4" s="135" t="s">
        <v>50</v>
      </c>
      <c r="Z4" s="135"/>
      <c r="AA4" s="135"/>
      <c r="AB4" s="135"/>
      <c r="AC4" s="135"/>
      <c r="AD4" s="135"/>
      <c r="AE4" s="135"/>
      <c r="AF4" s="135"/>
      <c r="AG4" s="135"/>
      <c r="AH4" s="135" t="s">
        <v>53</v>
      </c>
      <c r="AI4" s="135"/>
      <c r="AJ4" s="135"/>
      <c r="AK4" s="135"/>
      <c r="AL4" s="135"/>
      <c r="AM4" s="135"/>
      <c r="AN4" s="135"/>
      <c r="AO4" s="135"/>
      <c r="AP4" s="135"/>
      <c r="AQ4" s="135"/>
      <c r="AR4" s="135"/>
      <c r="AS4" s="135"/>
      <c r="AT4" s="135"/>
      <c r="AU4" s="149" t="s">
        <v>1</v>
      </c>
      <c r="AV4" s="179" t="s">
        <v>76</v>
      </c>
      <c r="AW4" s="180"/>
      <c r="AX4" s="180"/>
      <c r="AY4" s="180"/>
      <c r="AZ4" s="181"/>
      <c r="BA4" s="128" t="s">
        <v>77</v>
      </c>
      <c r="BB4" s="129"/>
      <c r="BC4" s="129"/>
      <c r="BD4" s="129"/>
      <c r="BE4" s="130"/>
      <c r="BF4" s="135" t="s">
        <v>78</v>
      </c>
      <c r="BG4" s="135"/>
      <c r="BH4" s="135"/>
      <c r="BI4" s="135"/>
      <c r="BJ4" s="135"/>
      <c r="BK4" s="135"/>
      <c r="BL4" s="135"/>
      <c r="BM4" s="135"/>
      <c r="BN4" s="135"/>
      <c r="BO4" s="135"/>
      <c r="BP4" s="135"/>
      <c r="BQ4" s="135"/>
      <c r="BR4" s="135"/>
      <c r="BS4" s="135"/>
      <c r="BT4" s="135"/>
      <c r="BU4" s="146" t="s">
        <v>187</v>
      </c>
      <c r="BV4" s="146"/>
      <c r="BW4" s="146"/>
      <c r="BX4" s="146"/>
      <c r="BY4" s="146"/>
      <c r="BZ4" s="146"/>
      <c r="CA4" s="146"/>
      <c r="CB4" s="146"/>
      <c r="CC4" s="146"/>
      <c r="CD4" s="146"/>
      <c r="CE4" s="146"/>
      <c r="CF4" s="146"/>
      <c r="CG4" s="146"/>
    </row>
    <row r="5" spans="1:85" s="81" customFormat="1" ht="24" customHeight="1">
      <c r="A5" s="151"/>
      <c r="B5" s="153"/>
      <c r="C5" s="156"/>
      <c r="D5" s="151"/>
      <c r="E5" s="158"/>
      <c r="F5" s="158"/>
      <c r="G5" s="159" t="s">
        <v>16</v>
      </c>
      <c r="H5" s="159" t="s">
        <v>108</v>
      </c>
      <c r="I5" s="138" t="s">
        <v>17</v>
      </c>
      <c r="J5" s="138" t="s">
        <v>18</v>
      </c>
      <c r="K5" s="138" t="s">
        <v>19</v>
      </c>
      <c r="L5" s="138" t="s">
        <v>20</v>
      </c>
      <c r="M5" s="138" t="s">
        <v>21</v>
      </c>
      <c r="N5" s="138" t="s">
        <v>22</v>
      </c>
      <c r="O5" s="138" t="s">
        <v>23</v>
      </c>
      <c r="P5" s="138" t="s">
        <v>24</v>
      </c>
      <c r="Q5" s="138" t="s">
        <v>25</v>
      </c>
      <c r="R5" s="138" t="s">
        <v>26</v>
      </c>
      <c r="S5" s="138" t="s">
        <v>27</v>
      </c>
      <c r="T5" s="138" t="s">
        <v>28</v>
      </c>
      <c r="U5" s="138" t="s">
        <v>29</v>
      </c>
      <c r="V5" s="138" t="s">
        <v>30</v>
      </c>
      <c r="W5" s="138" t="s">
        <v>31</v>
      </c>
      <c r="X5" s="138" t="s">
        <v>32</v>
      </c>
      <c r="Y5" s="138" t="s">
        <v>33</v>
      </c>
      <c r="Z5" s="138" t="s">
        <v>34</v>
      </c>
      <c r="AA5" s="138" t="s">
        <v>35</v>
      </c>
      <c r="AB5" s="138" t="s">
        <v>36</v>
      </c>
      <c r="AC5" s="138" t="s">
        <v>37</v>
      </c>
      <c r="AD5" s="138" t="s">
        <v>38</v>
      </c>
      <c r="AE5" s="138" t="s">
        <v>51</v>
      </c>
      <c r="AF5" s="138" t="s">
        <v>52</v>
      </c>
      <c r="AG5" s="138" t="s">
        <v>39</v>
      </c>
      <c r="AH5" s="138" t="s">
        <v>40</v>
      </c>
      <c r="AI5" s="138" t="s">
        <v>41</v>
      </c>
      <c r="AJ5" s="138" t="s">
        <v>42</v>
      </c>
      <c r="AK5" s="138" t="s">
        <v>43</v>
      </c>
      <c r="AL5" s="138" t="s">
        <v>44</v>
      </c>
      <c r="AM5" s="138" t="s">
        <v>45</v>
      </c>
      <c r="AN5" s="138" t="s">
        <v>54</v>
      </c>
      <c r="AO5" s="138" t="s">
        <v>55</v>
      </c>
      <c r="AP5" s="138" t="s">
        <v>56</v>
      </c>
      <c r="AQ5" s="138" t="s">
        <v>57</v>
      </c>
      <c r="AR5" s="138" t="s">
        <v>59</v>
      </c>
      <c r="AS5" s="138" t="s">
        <v>58</v>
      </c>
      <c r="AT5" s="192" t="s">
        <v>106</v>
      </c>
      <c r="AU5" s="149"/>
      <c r="AV5" s="194" t="s">
        <v>197</v>
      </c>
      <c r="AW5" s="177" t="s">
        <v>198</v>
      </c>
      <c r="AX5" s="188" t="s">
        <v>15</v>
      </c>
      <c r="AY5" s="138" t="s">
        <v>89</v>
      </c>
      <c r="AZ5" s="138" t="s">
        <v>46</v>
      </c>
      <c r="BA5" s="188" t="s">
        <v>101</v>
      </c>
      <c r="BB5" s="190" t="s">
        <v>102</v>
      </c>
      <c r="BC5" s="136" t="s">
        <v>103</v>
      </c>
      <c r="BD5" s="138" t="s">
        <v>188</v>
      </c>
      <c r="BE5" s="136" t="s">
        <v>98</v>
      </c>
      <c r="BF5" s="140" t="s">
        <v>193</v>
      </c>
      <c r="BG5" s="141"/>
      <c r="BH5" s="141"/>
      <c r="BI5" s="141"/>
      <c r="BJ5" s="141"/>
      <c r="BK5" s="141"/>
      <c r="BL5" s="141"/>
      <c r="BM5" s="141"/>
      <c r="BN5" s="141"/>
      <c r="BO5" s="142"/>
      <c r="BP5" s="182" t="s">
        <v>194</v>
      </c>
      <c r="BQ5" s="182"/>
      <c r="BR5" s="182"/>
      <c r="BS5" s="131" t="s">
        <v>91</v>
      </c>
      <c r="BT5" s="133" t="s">
        <v>219</v>
      </c>
      <c r="BU5" s="140" t="s">
        <v>186</v>
      </c>
      <c r="BV5" s="141"/>
      <c r="BW5" s="141"/>
      <c r="BX5" s="141"/>
      <c r="BY5" s="141"/>
      <c r="BZ5" s="141"/>
      <c r="CA5" s="141"/>
      <c r="CB5" s="141"/>
      <c r="CC5" s="141"/>
      <c r="CD5" s="142"/>
      <c r="CE5" s="143" t="s">
        <v>185</v>
      </c>
      <c r="CF5" s="144"/>
      <c r="CG5" s="145"/>
    </row>
    <row r="6" spans="1:85" s="95" customFormat="1" ht="46.5" customHeight="1" thickBot="1">
      <c r="A6" s="151"/>
      <c r="B6" s="154"/>
      <c r="C6" s="157"/>
      <c r="D6" s="151"/>
      <c r="E6" s="158"/>
      <c r="F6" s="158"/>
      <c r="G6" s="160"/>
      <c r="H6" s="160"/>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93"/>
      <c r="AU6" s="149"/>
      <c r="AV6" s="195"/>
      <c r="AW6" s="178"/>
      <c r="AX6" s="189"/>
      <c r="AY6" s="139"/>
      <c r="AZ6" s="139"/>
      <c r="BA6" s="189"/>
      <c r="BB6" s="191"/>
      <c r="BC6" s="137"/>
      <c r="BD6" s="139"/>
      <c r="BE6" s="137"/>
      <c r="BF6" s="90" t="s">
        <v>203</v>
      </c>
      <c r="BG6" s="90" t="s">
        <v>9</v>
      </c>
      <c r="BH6" s="91" t="s">
        <v>0</v>
      </c>
      <c r="BI6" s="91" t="s">
        <v>190</v>
      </c>
      <c r="BJ6" s="91" t="s">
        <v>201</v>
      </c>
      <c r="BK6" s="91" t="s">
        <v>8</v>
      </c>
      <c r="BL6" s="91" t="s">
        <v>7</v>
      </c>
      <c r="BM6" s="91" t="s">
        <v>204</v>
      </c>
      <c r="BN6" s="90" t="s">
        <v>191</v>
      </c>
      <c r="BO6" s="90" t="s">
        <v>192</v>
      </c>
      <c r="BP6" s="90" t="s">
        <v>11</v>
      </c>
      <c r="BQ6" s="90" t="s">
        <v>13</v>
      </c>
      <c r="BR6" s="90" t="s">
        <v>12</v>
      </c>
      <c r="BS6" s="132"/>
      <c r="BT6" s="134"/>
      <c r="BU6" s="92" t="s">
        <v>6</v>
      </c>
      <c r="BV6" s="92" t="s">
        <v>9</v>
      </c>
      <c r="BW6" s="92" t="s">
        <v>0</v>
      </c>
      <c r="BX6" s="92" t="s">
        <v>190</v>
      </c>
      <c r="BY6" s="91" t="s">
        <v>201</v>
      </c>
      <c r="BZ6" s="93" t="s">
        <v>184</v>
      </c>
      <c r="CA6" s="93" t="s">
        <v>7</v>
      </c>
      <c r="CB6" s="91" t="s">
        <v>204</v>
      </c>
      <c r="CC6" s="92" t="s">
        <v>191</v>
      </c>
      <c r="CD6" s="92" t="s">
        <v>192</v>
      </c>
      <c r="CE6" s="92" t="s">
        <v>11</v>
      </c>
      <c r="CF6" s="92" t="s">
        <v>13</v>
      </c>
      <c r="CG6" s="94" t="s">
        <v>12</v>
      </c>
    </row>
    <row r="7" spans="1:85" s="99" customFormat="1" ht="99" customHeight="1">
      <c r="A7" s="96" t="s">
        <v>211</v>
      </c>
      <c r="B7" s="196" t="s">
        <v>213</v>
      </c>
      <c r="C7" s="197"/>
      <c r="D7" s="97" t="s">
        <v>195</v>
      </c>
      <c r="E7" s="97" t="s">
        <v>214</v>
      </c>
      <c r="F7" s="97" t="s">
        <v>196</v>
      </c>
      <c r="G7" s="198" t="s">
        <v>208</v>
      </c>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199"/>
      <c r="AK7" s="199"/>
      <c r="AL7" s="199"/>
      <c r="AM7" s="199"/>
      <c r="AN7" s="199"/>
      <c r="AO7" s="199"/>
      <c r="AP7" s="199"/>
      <c r="AQ7" s="199"/>
      <c r="AR7" s="199"/>
      <c r="AS7" s="199"/>
      <c r="AT7" s="200"/>
      <c r="AU7" s="97" t="s">
        <v>202</v>
      </c>
      <c r="AV7" s="97" t="s">
        <v>215</v>
      </c>
      <c r="AW7" s="98" t="s">
        <v>209</v>
      </c>
      <c r="AX7" s="114" t="s">
        <v>216</v>
      </c>
      <c r="AY7" s="97" t="s">
        <v>217</v>
      </c>
      <c r="AZ7" s="97" t="s">
        <v>199</v>
      </c>
      <c r="BA7" s="125" t="s">
        <v>218</v>
      </c>
      <c r="BB7" s="126"/>
      <c r="BC7" s="126"/>
      <c r="BD7" s="127" t="s">
        <v>205</v>
      </c>
      <c r="BE7" s="127"/>
      <c r="BF7" s="119" t="s">
        <v>221</v>
      </c>
      <c r="BG7" s="120"/>
      <c r="BH7" s="120"/>
      <c r="BI7" s="120"/>
      <c r="BJ7" s="120"/>
      <c r="BK7" s="120"/>
      <c r="BL7" s="120"/>
      <c r="BM7" s="120"/>
      <c r="BN7" s="120"/>
      <c r="BO7" s="120"/>
      <c r="BP7" s="120"/>
      <c r="BQ7" s="120"/>
      <c r="BR7" s="121"/>
      <c r="BS7" s="165" t="s">
        <v>206</v>
      </c>
      <c r="BT7" s="165"/>
      <c r="BU7" s="119" t="s">
        <v>220</v>
      </c>
      <c r="BV7" s="120"/>
      <c r="BW7" s="120"/>
      <c r="BX7" s="120"/>
      <c r="BY7" s="120"/>
      <c r="BZ7" s="120"/>
      <c r="CA7" s="120"/>
      <c r="CB7" s="120"/>
      <c r="CC7" s="120"/>
      <c r="CD7" s="120"/>
      <c r="CE7" s="120"/>
      <c r="CF7" s="120"/>
      <c r="CG7" s="121"/>
    </row>
    <row r="8" spans="1:85" s="81" customFormat="1" ht="9" customHeight="1">
      <c r="A8" s="100" t="s">
        <v>3</v>
      </c>
      <c r="B8" s="101" t="s">
        <v>4</v>
      </c>
      <c r="C8" s="101" t="s">
        <v>5</v>
      </c>
      <c r="D8" s="102" t="s">
        <v>14</v>
      </c>
      <c r="E8" s="102" t="s">
        <v>74</v>
      </c>
      <c r="F8" s="102" t="s">
        <v>80</v>
      </c>
      <c r="G8" s="116">
        <v>1</v>
      </c>
      <c r="H8" s="116">
        <v>40</v>
      </c>
      <c r="I8" s="116">
        <v>2</v>
      </c>
      <c r="J8" s="116">
        <v>3</v>
      </c>
      <c r="K8" s="116">
        <v>4</v>
      </c>
      <c r="L8" s="116">
        <v>5</v>
      </c>
      <c r="M8" s="116">
        <v>6</v>
      </c>
      <c r="N8" s="116">
        <v>7</v>
      </c>
      <c r="O8" s="116">
        <v>8</v>
      </c>
      <c r="P8" s="116">
        <v>9</v>
      </c>
      <c r="Q8" s="116">
        <v>10</v>
      </c>
      <c r="R8" s="116">
        <v>11</v>
      </c>
      <c r="S8" s="116">
        <v>12</v>
      </c>
      <c r="T8" s="116">
        <v>13</v>
      </c>
      <c r="U8" s="116">
        <v>14</v>
      </c>
      <c r="V8" s="116">
        <v>15</v>
      </c>
      <c r="W8" s="116">
        <v>16</v>
      </c>
      <c r="X8" s="116">
        <v>17</v>
      </c>
      <c r="Y8" s="116">
        <v>18</v>
      </c>
      <c r="Z8" s="116">
        <v>19</v>
      </c>
      <c r="AA8" s="116">
        <v>20</v>
      </c>
      <c r="AB8" s="116">
        <v>21</v>
      </c>
      <c r="AC8" s="116">
        <v>22</v>
      </c>
      <c r="AD8" s="116">
        <v>23</v>
      </c>
      <c r="AE8" s="116">
        <v>24</v>
      </c>
      <c r="AF8" s="116">
        <v>25</v>
      </c>
      <c r="AG8" s="116">
        <v>26</v>
      </c>
      <c r="AH8" s="116">
        <v>27</v>
      </c>
      <c r="AI8" s="116">
        <v>28</v>
      </c>
      <c r="AJ8" s="116">
        <v>29</v>
      </c>
      <c r="AK8" s="116">
        <v>30</v>
      </c>
      <c r="AL8" s="116">
        <v>31</v>
      </c>
      <c r="AM8" s="116">
        <v>32</v>
      </c>
      <c r="AN8" s="116">
        <v>33</v>
      </c>
      <c r="AO8" s="116">
        <v>34</v>
      </c>
      <c r="AP8" s="116">
        <v>35</v>
      </c>
      <c r="AQ8" s="116">
        <v>36</v>
      </c>
      <c r="AR8" s="116">
        <v>37</v>
      </c>
      <c r="AS8" s="116">
        <v>38</v>
      </c>
      <c r="AT8" s="116">
        <v>39</v>
      </c>
      <c r="AU8" s="102" t="s">
        <v>1</v>
      </c>
      <c r="AV8" s="102">
        <v>41</v>
      </c>
      <c r="AW8" s="103" t="s">
        <v>207</v>
      </c>
      <c r="AX8" s="104">
        <v>42</v>
      </c>
      <c r="AY8" s="104">
        <v>43</v>
      </c>
      <c r="AZ8" s="104">
        <v>44</v>
      </c>
      <c r="BA8" s="104">
        <v>45</v>
      </c>
      <c r="BB8" s="104">
        <v>46</v>
      </c>
      <c r="BC8" s="104">
        <v>47</v>
      </c>
      <c r="BD8" s="104">
        <v>48</v>
      </c>
      <c r="BE8" s="104">
        <v>49</v>
      </c>
      <c r="BF8" s="104">
        <v>50</v>
      </c>
      <c r="BG8" s="104">
        <v>51</v>
      </c>
      <c r="BH8" s="104">
        <v>52</v>
      </c>
      <c r="BI8" s="104">
        <v>53</v>
      </c>
      <c r="BJ8" s="104">
        <v>54</v>
      </c>
      <c r="BK8" s="104">
        <v>55</v>
      </c>
      <c r="BL8" s="104">
        <v>56</v>
      </c>
      <c r="BM8" s="104">
        <v>57</v>
      </c>
      <c r="BN8" s="104">
        <v>58</v>
      </c>
      <c r="BO8" s="104">
        <v>59</v>
      </c>
      <c r="BP8" s="104">
        <v>60</v>
      </c>
      <c r="BQ8" s="104">
        <v>61</v>
      </c>
      <c r="BR8" s="104">
        <v>62</v>
      </c>
      <c r="BS8" s="104">
        <v>63</v>
      </c>
      <c r="BT8" s="104">
        <v>64</v>
      </c>
      <c r="BU8" s="104">
        <v>65</v>
      </c>
      <c r="BV8" s="104">
        <v>66</v>
      </c>
      <c r="BW8" s="104">
        <v>67</v>
      </c>
      <c r="BX8" s="104">
        <v>68</v>
      </c>
      <c r="BY8" s="104">
        <v>69</v>
      </c>
      <c r="BZ8" s="104">
        <v>70</v>
      </c>
      <c r="CA8" s="104">
        <v>71</v>
      </c>
      <c r="CB8" s="104">
        <v>72</v>
      </c>
      <c r="CC8" s="104">
        <v>73</v>
      </c>
      <c r="CD8" s="104">
        <v>74</v>
      </c>
      <c r="CE8" s="104">
        <v>75</v>
      </c>
      <c r="CF8" s="104">
        <v>76</v>
      </c>
      <c r="CG8" s="104">
        <v>77</v>
      </c>
    </row>
    <row r="9" spans="1:85" s="14" customFormat="1">
      <c r="A9" s="47"/>
      <c r="B9" s="48"/>
      <c r="C9" s="49"/>
      <c r="D9" s="50"/>
      <c r="E9" s="51"/>
      <c r="F9" s="52"/>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78">
        <f>SUM(G9:AT9)</f>
        <v>0</v>
      </c>
      <c r="AV9" s="53"/>
      <c r="AW9" s="105" t="str">
        <f>IFERROR(VLOOKUP(AV9,'Domenii-CNATDCU'!$A$2:$C$87,3,FALSE),"")</f>
        <v/>
      </c>
      <c r="AX9" s="54"/>
      <c r="AY9" s="106"/>
      <c r="AZ9" s="107"/>
      <c r="BA9" s="55"/>
      <c r="BB9" s="55"/>
      <c r="BC9" s="55"/>
      <c r="BD9" s="55"/>
      <c r="BE9" s="55"/>
      <c r="BF9" s="55"/>
      <c r="BG9" s="55"/>
      <c r="BH9" s="55"/>
      <c r="BI9" s="55"/>
      <c r="BJ9" s="55"/>
      <c r="BK9" s="55"/>
      <c r="BL9" s="55"/>
      <c r="BM9" s="55"/>
      <c r="BN9" s="55"/>
      <c r="BO9" s="55"/>
      <c r="BP9" s="55"/>
      <c r="BQ9" s="55"/>
      <c r="BR9" s="55"/>
      <c r="BS9" s="55"/>
      <c r="BT9" s="55"/>
      <c r="BU9" s="115"/>
      <c r="BV9" s="115"/>
      <c r="BW9" s="115"/>
      <c r="BX9" s="115"/>
      <c r="BY9" s="115"/>
      <c r="BZ9" s="115"/>
      <c r="CA9" s="115"/>
      <c r="CB9" s="115"/>
      <c r="CC9" s="115"/>
      <c r="CD9" s="115"/>
      <c r="CE9" s="115"/>
      <c r="CF9" s="115"/>
      <c r="CG9" s="115"/>
    </row>
    <row r="10" spans="1:85" s="14" customFormat="1">
      <c r="A10" s="47"/>
      <c r="B10" s="48"/>
      <c r="C10" s="49"/>
      <c r="D10" s="50"/>
      <c r="E10" s="51"/>
      <c r="F10" s="52"/>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78">
        <f>SUM(G10:AT10)</f>
        <v>0</v>
      </c>
      <c r="AV10" s="53"/>
      <c r="AW10" s="105" t="str">
        <f>IFERROR(VLOOKUP(AV10,'Domenii-CNATDCU'!$A$2:$C$87,3,FALSE),"")</f>
        <v/>
      </c>
      <c r="AX10" s="54"/>
      <c r="AY10" s="106"/>
      <c r="AZ10" s="107"/>
      <c r="BA10" s="55"/>
      <c r="BB10" s="55"/>
      <c r="BC10" s="55"/>
      <c r="BD10" s="55"/>
      <c r="BE10" s="55"/>
      <c r="BF10" s="55"/>
      <c r="BG10" s="55"/>
      <c r="BH10" s="55"/>
      <c r="BI10" s="55"/>
      <c r="BJ10" s="55"/>
      <c r="BK10" s="55"/>
      <c r="BL10" s="55"/>
      <c r="BM10" s="55"/>
      <c r="BN10" s="55"/>
      <c r="BO10" s="55"/>
      <c r="BP10" s="55"/>
      <c r="BQ10" s="55"/>
      <c r="BR10" s="55"/>
      <c r="BS10" s="55"/>
      <c r="BT10" s="55"/>
      <c r="BU10" s="115"/>
      <c r="BV10" s="115"/>
      <c r="BW10" s="115"/>
      <c r="BX10" s="115"/>
      <c r="BY10" s="115"/>
      <c r="BZ10" s="115"/>
      <c r="CA10" s="115"/>
      <c r="CB10" s="115"/>
      <c r="CC10" s="115"/>
      <c r="CD10" s="115"/>
      <c r="CE10" s="115"/>
      <c r="CF10" s="115"/>
      <c r="CG10" s="115"/>
    </row>
    <row r="11" spans="1:85" s="14" customFormat="1">
      <c r="A11" s="47"/>
      <c r="B11" s="48"/>
      <c r="C11" s="49"/>
      <c r="D11" s="50"/>
      <c r="E11" s="51"/>
      <c r="F11" s="52"/>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78">
        <f>SUM(G11:AT11)</f>
        <v>0</v>
      </c>
      <c r="AV11" s="53"/>
      <c r="AW11" s="105" t="str">
        <f>IFERROR(VLOOKUP(AV11,'Domenii-CNATDCU'!$A$2:$C$87,3,FALSE),"")</f>
        <v/>
      </c>
      <c r="AX11" s="54"/>
      <c r="AY11" s="106"/>
      <c r="AZ11" s="107"/>
      <c r="BA11" s="55"/>
      <c r="BB11" s="55"/>
      <c r="BC11" s="55"/>
      <c r="BD11" s="55"/>
      <c r="BE11" s="55"/>
      <c r="BF11" s="55"/>
      <c r="BG11" s="55"/>
      <c r="BH11" s="55"/>
      <c r="BI11" s="55"/>
      <c r="BJ11" s="55"/>
      <c r="BK11" s="55"/>
      <c r="BL11" s="55"/>
      <c r="BM11" s="55"/>
      <c r="BN11" s="55"/>
      <c r="BO11" s="55"/>
      <c r="BP11" s="55"/>
      <c r="BQ11" s="55"/>
      <c r="BR11" s="55"/>
      <c r="BS11" s="55"/>
      <c r="BT11" s="55"/>
      <c r="BU11" s="115"/>
      <c r="BV11" s="115"/>
      <c r="BW11" s="115"/>
      <c r="BX11" s="115"/>
      <c r="BY11" s="115"/>
      <c r="BZ11" s="115"/>
      <c r="CA11" s="115"/>
      <c r="CB11" s="115"/>
      <c r="CC11" s="115"/>
      <c r="CD11" s="115"/>
      <c r="CE11" s="115"/>
      <c r="CF11" s="115"/>
      <c r="CG11" s="115"/>
    </row>
    <row r="12" spans="1:85" s="14" customFormat="1">
      <c r="A12" s="56"/>
      <c r="B12" s="57"/>
      <c r="C12" s="58"/>
      <c r="D12" s="59"/>
      <c r="E12" s="60"/>
      <c r="F12" s="61"/>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78">
        <f t="shared" ref="AU12:AU46" si="0">SUM(G12:AT12)</f>
        <v>0</v>
      </c>
      <c r="AV12" s="62"/>
      <c r="AW12" s="105" t="str">
        <f>IFERROR(VLOOKUP(AV12,'Domenii-CNATDCU'!$A$2:$C$87,3,FALSE),"")</f>
        <v/>
      </c>
      <c r="AX12" s="63"/>
      <c r="AY12" s="108"/>
      <c r="AZ12" s="109"/>
      <c r="BA12" s="55"/>
      <c r="BB12" s="55"/>
      <c r="BC12" s="55"/>
      <c r="BD12" s="55"/>
      <c r="BE12" s="55"/>
      <c r="BF12" s="55"/>
      <c r="BG12" s="55"/>
      <c r="BH12" s="55"/>
      <c r="BI12" s="55"/>
      <c r="BJ12" s="55"/>
      <c r="BK12" s="55"/>
      <c r="BL12" s="55"/>
      <c r="BM12" s="55"/>
      <c r="BN12" s="55"/>
      <c r="BO12" s="55"/>
      <c r="BP12" s="55"/>
      <c r="BQ12" s="55"/>
      <c r="BR12" s="55"/>
      <c r="BS12" s="55"/>
      <c r="BT12" s="55"/>
      <c r="BU12" s="115"/>
      <c r="BV12" s="115"/>
      <c r="BW12" s="115"/>
      <c r="BX12" s="115"/>
      <c r="BY12" s="115"/>
      <c r="BZ12" s="115"/>
      <c r="CA12" s="115"/>
      <c r="CB12" s="115"/>
      <c r="CC12" s="115"/>
      <c r="CD12" s="115"/>
      <c r="CE12" s="115"/>
      <c r="CF12" s="115"/>
      <c r="CG12" s="115"/>
    </row>
    <row r="13" spans="1:85" s="14" customFormat="1">
      <c r="A13" s="56"/>
      <c r="B13" s="57"/>
      <c r="C13" s="58"/>
      <c r="D13" s="59"/>
      <c r="E13" s="60"/>
      <c r="F13" s="61"/>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78">
        <f t="shared" si="0"/>
        <v>0</v>
      </c>
      <c r="AV13" s="62"/>
      <c r="AW13" s="105" t="str">
        <f>IFERROR(VLOOKUP(AV13,'Domenii-CNATDCU'!$A$2:$C$87,3,FALSE),"")</f>
        <v/>
      </c>
      <c r="AX13" s="63"/>
      <c r="AY13" s="108"/>
      <c r="AZ13" s="109"/>
      <c r="BA13" s="55"/>
      <c r="BB13" s="55"/>
      <c r="BC13" s="55"/>
      <c r="BD13" s="55"/>
      <c r="BE13" s="55"/>
      <c r="BF13" s="55"/>
      <c r="BG13" s="55"/>
      <c r="BH13" s="55"/>
      <c r="BI13" s="55"/>
      <c r="BJ13" s="55"/>
      <c r="BK13" s="55"/>
      <c r="BL13" s="55"/>
      <c r="BM13" s="55"/>
      <c r="BN13" s="55"/>
      <c r="BO13" s="55"/>
      <c r="BP13" s="55"/>
      <c r="BQ13" s="55"/>
      <c r="BR13" s="55"/>
      <c r="BS13" s="55"/>
      <c r="BT13" s="55"/>
      <c r="BU13" s="115"/>
      <c r="BV13" s="115"/>
      <c r="BW13" s="115"/>
      <c r="BX13" s="115"/>
      <c r="BY13" s="115"/>
      <c r="BZ13" s="115"/>
      <c r="CA13" s="115"/>
      <c r="CB13" s="115"/>
      <c r="CC13" s="115"/>
      <c r="CD13" s="115"/>
      <c r="CE13" s="115"/>
      <c r="CF13" s="115"/>
      <c r="CG13" s="115"/>
    </row>
    <row r="14" spans="1:85" s="14" customFormat="1">
      <c r="A14" s="56"/>
      <c r="B14" s="57"/>
      <c r="C14" s="58"/>
      <c r="D14" s="59"/>
      <c r="E14" s="60"/>
      <c r="F14" s="61"/>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78">
        <f t="shared" ref="AU14" si="1">SUM(G14:AT14)</f>
        <v>0</v>
      </c>
      <c r="AV14" s="62"/>
      <c r="AW14" s="105" t="str">
        <f>IFERROR(VLOOKUP(AV14,'Domenii-CNATDCU'!$A$2:$C$87,3,FALSE),"")</f>
        <v/>
      </c>
      <c r="AX14" s="63"/>
      <c r="AY14" s="108"/>
      <c r="AZ14" s="109"/>
      <c r="BA14" s="55"/>
      <c r="BB14" s="55"/>
      <c r="BC14" s="55"/>
      <c r="BD14" s="55"/>
      <c r="BE14" s="55"/>
      <c r="BF14" s="55"/>
      <c r="BG14" s="55"/>
      <c r="BH14" s="55"/>
      <c r="BI14" s="55"/>
      <c r="BJ14" s="55"/>
      <c r="BK14" s="55"/>
      <c r="BL14" s="55"/>
      <c r="BM14" s="55"/>
      <c r="BN14" s="55"/>
      <c r="BO14" s="55"/>
      <c r="BP14" s="55"/>
      <c r="BQ14" s="55"/>
      <c r="BR14" s="55"/>
      <c r="BS14" s="55"/>
      <c r="BT14" s="55"/>
      <c r="BU14" s="115"/>
      <c r="BV14" s="115"/>
      <c r="BW14" s="115"/>
      <c r="BX14" s="115"/>
      <c r="BY14" s="115"/>
      <c r="BZ14" s="115"/>
      <c r="CA14" s="115"/>
      <c r="CB14" s="115"/>
      <c r="CC14" s="115"/>
      <c r="CD14" s="115"/>
      <c r="CE14" s="115"/>
      <c r="CF14" s="115"/>
      <c r="CG14" s="115"/>
    </row>
    <row r="15" spans="1:85" s="14" customFormat="1">
      <c r="A15" s="56"/>
      <c r="B15" s="57"/>
      <c r="C15" s="58"/>
      <c r="D15" s="59"/>
      <c r="E15" s="60"/>
      <c r="F15" s="61"/>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78">
        <f t="shared" si="0"/>
        <v>0</v>
      </c>
      <c r="AV15" s="62"/>
      <c r="AW15" s="105" t="str">
        <f>IFERROR(VLOOKUP(AV15,'Domenii-CNATDCU'!$A$2:$C$87,3,FALSE),"")</f>
        <v/>
      </c>
      <c r="AX15" s="63"/>
      <c r="AY15" s="108"/>
      <c r="AZ15" s="109"/>
      <c r="BA15" s="55"/>
      <c r="BB15" s="55"/>
      <c r="BC15" s="55"/>
      <c r="BD15" s="55"/>
      <c r="BE15" s="55"/>
      <c r="BF15" s="55"/>
      <c r="BG15" s="55"/>
      <c r="BH15" s="55"/>
      <c r="BI15" s="55"/>
      <c r="BJ15" s="55"/>
      <c r="BK15" s="55"/>
      <c r="BL15" s="55"/>
      <c r="BM15" s="55"/>
      <c r="BN15" s="55"/>
      <c r="BO15" s="55"/>
      <c r="BP15" s="55"/>
      <c r="BQ15" s="55"/>
      <c r="BR15" s="55"/>
      <c r="BS15" s="55"/>
      <c r="BT15" s="55"/>
      <c r="BU15" s="115"/>
      <c r="BV15" s="115"/>
      <c r="BW15" s="115"/>
      <c r="BX15" s="115"/>
      <c r="BY15" s="115"/>
      <c r="BZ15" s="115"/>
      <c r="CA15" s="115"/>
      <c r="CB15" s="115"/>
      <c r="CC15" s="115"/>
      <c r="CD15" s="115"/>
      <c r="CE15" s="115"/>
      <c r="CF15" s="115"/>
      <c r="CG15" s="115"/>
    </row>
    <row r="16" spans="1:85" s="14" customFormat="1" ht="13.5" customHeight="1">
      <c r="A16" s="56"/>
      <c r="B16" s="57"/>
      <c r="C16" s="58"/>
      <c r="D16" s="59"/>
      <c r="E16" s="60"/>
      <c r="F16" s="61"/>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78">
        <f t="shared" si="0"/>
        <v>0</v>
      </c>
      <c r="AV16" s="62"/>
      <c r="AW16" s="105" t="str">
        <f>IFERROR(VLOOKUP(AV16,'Domenii-CNATDCU'!$A$2:$C$87,3,FALSE),"")</f>
        <v/>
      </c>
      <c r="AX16" s="63"/>
      <c r="AY16" s="108"/>
      <c r="AZ16" s="109"/>
      <c r="BA16" s="55"/>
      <c r="BB16" s="55"/>
      <c r="BC16" s="55"/>
      <c r="BD16" s="55"/>
      <c r="BE16" s="55"/>
      <c r="BF16" s="55"/>
      <c r="BG16" s="55"/>
      <c r="BH16" s="55"/>
      <c r="BI16" s="55"/>
      <c r="BJ16" s="55"/>
      <c r="BK16" s="55"/>
      <c r="BL16" s="55"/>
      <c r="BM16" s="55"/>
      <c r="BN16" s="55"/>
      <c r="BO16" s="55"/>
      <c r="BP16" s="55"/>
      <c r="BQ16" s="55"/>
      <c r="BR16" s="55"/>
      <c r="BS16" s="55"/>
      <c r="BT16" s="55"/>
      <c r="BU16" s="115"/>
      <c r="BV16" s="115"/>
      <c r="BW16" s="115"/>
      <c r="BX16" s="115"/>
      <c r="BY16" s="115"/>
      <c r="BZ16" s="115"/>
      <c r="CA16" s="115"/>
      <c r="CB16" s="115"/>
      <c r="CC16" s="115"/>
      <c r="CD16" s="115"/>
      <c r="CE16" s="115"/>
      <c r="CF16" s="115"/>
      <c r="CG16" s="115"/>
    </row>
    <row r="17" spans="1:85" s="14" customFormat="1" ht="13.5" customHeight="1">
      <c r="A17" s="56"/>
      <c r="B17" s="57"/>
      <c r="C17" s="58"/>
      <c r="D17" s="59"/>
      <c r="E17" s="60"/>
      <c r="F17" s="61"/>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78">
        <f t="shared" si="0"/>
        <v>0</v>
      </c>
      <c r="AV17" s="62"/>
      <c r="AW17" s="105" t="str">
        <f>IFERROR(VLOOKUP(AV17,'Domenii-CNATDCU'!$A$2:$C$87,3,FALSE),"")</f>
        <v/>
      </c>
      <c r="AX17" s="63"/>
      <c r="AY17" s="108"/>
      <c r="AZ17" s="109"/>
      <c r="BA17" s="55"/>
      <c r="BB17" s="55"/>
      <c r="BC17" s="55"/>
      <c r="BD17" s="55"/>
      <c r="BE17" s="55"/>
      <c r="BF17" s="55"/>
      <c r="BG17" s="55"/>
      <c r="BH17" s="55"/>
      <c r="BI17" s="55"/>
      <c r="BJ17" s="55"/>
      <c r="BK17" s="55"/>
      <c r="BL17" s="55"/>
      <c r="BM17" s="55"/>
      <c r="BN17" s="55"/>
      <c r="BO17" s="55"/>
      <c r="BP17" s="55"/>
      <c r="BQ17" s="55"/>
      <c r="BR17" s="55"/>
      <c r="BS17" s="55"/>
      <c r="BT17" s="55"/>
      <c r="BU17" s="115"/>
      <c r="BV17" s="115"/>
      <c r="BW17" s="115"/>
      <c r="BX17" s="115"/>
      <c r="BY17" s="115"/>
      <c r="BZ17" s="115"/>
      <c r="CA17" s="115"/>
      <c r="CB17" s="115"/>
      <c r="CC17" s="115"/>
      <c r="CD17" s="115"/>
      <c r="CE17" s="115"/>
      <c r="CF17" s="115"/>
      <c r="CG17" s="115"/>
    </row>
    <row r="18" spans="1:85" s="14" customFormat="1" ht="13.5" customHeight="1">
      <c r="A18" s="56"/>
      <c r="B18" s="57"/>
      <c r="C18" s="58"/>
      <c r="D18" s="59"/>
      <c r="E18" s="60"/>
      <c r="F18" s="61"/>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78">
        <f t="shared" si="0"/>
        <v>0</v>
      </c>
      <c r="AV18" s="62"/>
      <c r="AW18" s="105" t="str">
        <f>IFERROR(VLOOKUP(AV18,'Domenii-CNATDCU'!$A$2:$C$87,3,FALSE),"")</f>
        <v/>
      </c>
      <c r="AX18" s="63"/>
      <c r="AY18" s="108"/>
      <c r="AZ18" s="109"/>
      <c r="BA18" s="55"/>
      <c r="BB18" s="55"/>
      <c r="BC18" s="55"/>
      <c r="BD18" s="55"/>
      <c r="BE18" s="55"/>
      <c r="BF18" s="55"/>
      <c r="BG18" s="55"/>
      <c r="BH18" s="55"/>
      <c r="BI18" s="55"/>
      <c r="BJ18" s="55"/>
      <c r="BK18" s="55"/>
      <c r="BL18" s="55"/>
      <c r="BM18" s="55"/>
      <c r="BN18" s="55"/>
      <c r="BO18" s="55"/>
      <c r="BP18" s="55"/>
      <c r="BQ18" s="55"/>
      <c r="BR18" s="55"/>
      <c r="BS18" s="55"/>
      <c r="BT18" s="55"/>
      <c r="BU18" s="115"/>
      <c r="BV18" s="115"/>
      <c r="BW18" s="115"/>
      <c r="BX18" s="115"/>
      <c r="BY18" s="115"/>
      <c r="BZ18" s="115"/>
      <c r="CA18" s="115"/>
      <c r="CB18" s="115"/>
      <c r="CC18" s="115"/>
      <c r="CD18" s="115"/>
      <c r="CE18" s="115"/>
      <c r="CF18" s="115"/>
      <c r="CG18" s="115"/>
    </row>
    <row r="19" spans="1:85" s="14" customFormat="1" ht="13.5" customHeight="1">
      <c r="A19" s="56"/>
      <c r="B19" s="57"/>
      <c r="C19" s="58"/>
      <c r="D19" s="59"/>
      <c r="E19" s="60"/>
      <c r="F19" s="61"/>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78">
        <f t="shared" si="0"/>
        <v>0</v>
      </c>
      <c r="AV19" s="62"/>
      <c r="AW19" s="105" t="str">
        <f>IFERROR(VLOOKUP(AV19,'Domenii-CNATDCU'!$A$2:$C$87,3,FALSE),"")</f>
        <v/>
      </c>
      <c r="AX19" s="63"/>
      <c r="AY19" s="108"/>
      <c r="AZ19" s="109"/>
      <c r="BA19" s="55"/>
      <c r="BB19" s="55"/>
      <c r="BC19" s="55"/>
      <c r="BD19" s="55"/>
      <c r="BE19" s="55"/>
      <c r="BF19" s="55"/>
      <c r="BG19" s="55"/>
      <c r="BH19" s="55"/>
      <c r="BI19" s="55"/>
      <c r="BJ19" s="55"/>
      <c r="BK19" s="55"/>
      <c r="BL19" s="55"/>
      <c r="BM19" s="55"/>
      <c r="BN19" s="55"/>
      <c r="BO19" s="55"/>
      <c r="BP19" s="55"/>
      <c r="BQ19" s="55"/>
      <c r="BR19" s="55"/>
      <c r="BS19" s="55"/>
      <c r="BT19" s="55"/>
      <c r="BU19" s="115"/>
      <c r="BV19" s="115"/>
      <c r="BW19" s="115"/>
      <c r="BX19" s="115"/>
      <c r="BY19" s="115"/>
      <c r="BZ19" s="115"/>
      <c r="CA19" s="115"/>
      <c r="CB19" s="115"/>
      <c r="CC19" s="115"/>
      <c r="CD19" s="115"/>
      <c r="CE19" s="115"/>
      <c r="CF19" s="115"/>
      <c r="CG19" s="115"/>
    </row>
    <row r="20" spans="1:85" s="14" customFormat="1" ht="13.5" customHeight="1">
      <c r="A20" s="56"/>
      <c r="B20" s="57"/>
      <c r="C20" s="58"/>
      <c r="D20" s="59"/>
      <c r="E20" s="60"/>
      <c r="F20" s="61"/>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78">
        <f t="shared" si="0"/>
        <v>0</v>
      </c>
      <c r="AV20" s="62"/>
      <c r="AW20" s="105" t="str">
        <f>IFERROR(VLOOKUP(AV20,'Domenii-CNATDCU'!$A$2:$C$87,3,FALSE),"")</f>
        <v/>
      </c>
      <c r="AX20" s="63"/>
      <c r="AY20" s="108"/>
      <c r="AZ20" s="109"/>
      <c r="BA20" s="55"/>
      <c r="BB20" s="55"/>
      <c r="BC20" s="55"/>
      <c r="BD20" s="55"/>
      <c r="BE20" s="55"/>
      <c r="BF20" s="55"/>
      <c r="BG20" s="55"/>
      <c r="BH20" s="55"/>
      <c r="BI20" s="55"/>
      <c r="BJ20" s="55"/>
      <c r="BK20" s="55"/>
      <c r="BL20" s="55"/>
      <c r="BM20" s="55"/>
      <c r="BN20" s="55"/>
      <c r="BO20" s="55"/>
      <c r="BP20" s="55"/>
      <c r="BQ20" s="55"/>
      <c r="BR20" s="55"/>
      <c r="BS20" s="55"/>
      <c r="BT20" s="55"/>
      <c r="BU20" s="115"/>
      <c r="BV20" s="115"/>
      <c r="BW20" s="115"/>
      <c r="BX20" s="115"/>
      <c r="BY20" s="115"/>
      <c r="BZ20" s="115"/>
      <c r="CA20" s="115"/>
      <c r="CB20" s="115"/>
      <c r="CC20" s="115"/>
      <c r="CD20" s="115"/>
      <c r="CE20" s="115"/>
      <c r="CF20" s="115"/>
      <c r="CG20" s="115"/>
    </row>
    <row r="21" spans="1:85" s="14" customFormat="1" ht="13.5" customHeight="1">
      <c r="A21" s="56"/>
      <c r="B21" s="57"/>
      <c r="C21" s="58"/>
      <c r="D21" s="59"/>
      <c r="E21" s="60"/>
      <c r="F21" s="61"/>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78">
        <f t="shared" si="0"/>
        <v>0</v>
      </c>
      <c r="AV21" s="62"/>
      <c r="AW21" s="105" t="str">
        <f>IFERROR(VLOOKUP(AV21,'Domenii-CNATDCU'!$A$2:$C$87,3,FALSE),"")</f>
        <v/>
      </c>
      <c r="AX21" s="63"/>
      <c r="AY21" s="108"/>
      <c r="AZ21" s="109"/>
      <c r="BA21" s="55"/>
      <c r="BB21" s="55"/>
      <c r="BC21" s="55"/>
      <c r="BD21" s="55"/>
      <c r="BE21" s="55"/>
      <c r="BF21" s="55"/>
      <c r="BG21" s="55"/>
      <c r="BH21" s="55"/>
      <c r="BI21" s="55"/>
      <c r="BJ21" s="55"/>
      <c r="BK21" s="55"/>
      <c r="BL21" s="55"/>
      <c r="BM21" s="55"/>
      <c r="BN21" s="55"/>
      <c r="BO21" s="55"/>
      <c r="BP21" s="55"/>
      <c r="BQ21" s="55"/>
      <c r="BR21" s="55"/>
      <c r="BS21" s="55"/>
      <c r="BT21" s="55"/>
      <c r="BU21" s="115"/>
      <c r="BV21" s="115"/>
      <c r="BW21" s="115"/>
      <c r="BX21" s="115"/>
      <c r="BY21" s="115"/>
      <c r="BZ21" s="115"/>
      <c r="CA21" s="115"/>
      <c r="CB21" s="115"/>
      <c r="CC21" s="115"/>
      <c r="CD21" s="115"/>
      <c r="CE21" s="115"/>
      <c r="CF21" s="115"/>
      <c r="CG21" s="115"/>
    </row>
    <row r="22" spans="1:85" s="14" customFormat="1" ht="13.5" customHeight="1">
      <c r="A22" s="56"/>
      <c r="B22" s="57"/>
      <c r="C22" s="58"/>
      <c r="D22" s="59"/>
      <c r="E22" s="60"/>
      <c r="F22" s="61"/>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78">
        <f t="shared" si="0"/>
        <v>0</v>
      </c>
      <c r="AV22" s="62"/>
      <c r="AW22" s="105" t="str">
        <f>IFERROR(VLOOKUP(AV22,'Domenii-CNATDCU'!$A$2:$C$87,3,FALSE),"")</f>
        <v/>
      </c>
      <c r="AX22" s="63"/>
      <c r="AY22" s="108"/>
      <c r="AZ22" s="109"/>
      <c r="BA22" s="55"/>
      <c r="BB22" s="55"/>
      <c r="BC22" s="55"/>
      <c r="BD22" s="55"/>
      <c r="BE22" s="55"/>
      <c r="BF22" s="55"/>
      <c r="BG22" s="55"/>
      <c r="BH22" s="55"/>
      <c r="BI22" s="55"/>
      <c r="BJ22" s="55"/>
      <c r="BK22" s="55"/>
      <c r="BL22" s="55"/>
      <c r="BM22" s="55"/>
      <c r="BN22" s="55"/>
      <c r="BO22" s="55"/>
      <c r="BP22" s="55"/>
      <c r="BQ22" s="55"/>
      <c r="BR22" s="55"/>
      <c r="BS22" s="55"/>
      <c r="BT22" s="55"/>
      <c r="BU22" s="115"/>
      <c r="BV22" s="115"/>
      <c r="BW22" s="115"/>
      <c r="BX22" s="115"/>
      <c r="BY22" s="115"/>
      <c r="BZ22" s="115"/>
      <c r="CA22" s="115"/>
      <c r="CB22" s="115"/>
      <c r="CC22" s="115"/>
      <c r="CD22" s="115"/>
      <c r="CE22" s="115"/>
      <c r="CF22" s="115"/>
      <c r="CG22" s="115"/>
    </row>
    <row r="23" spans="1:85" s="14" customFormat="1" ht="13.5" customHeight="1">
      <c r="A23" s="56"/>
      <c r="B23" s="57"/>
      <c r="C23" s="58"/>
      <c r="D23" s="59"/>
      <c r="E23" s="60"/>
      <c r="F23" s="61"/>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78">
        <f t="shared" si="0"/>
        <v>0</v>
      </c>
      <c r="AV23" s="62"/>
      <c r="AW23" s="105" t="str">
        <f>IFERROR(VLOOKUP(AV23,'Domenii-CNATDCU'!$A$2:$C$87,3,FALSE),"")</f>
        <v/>
      </c>
      <c r="AX23" s="63"/>
      <c r="AY23" s="108"/>
      <c r="AZ23" s="109"/>
      <c r="BA23" s="55"/>
      <c r="BB23" s="55"/>
      <c r="BC23" s="55"/>
      <c r="BD23" s="55"/>
      <c r="BE23" s="55"/>
      <c r="BF23" s="55"/>
      <c r="BG23" s="55"/>
      <c r="BH23" s="55"/>
      <c r="BI23" s="55"/>
      <c r="BJ23" s="55"/>
      <c r="BK23" s="55"/>
      <c r="BL23" s="55"/>
      <c r="BM23" s="55"/>
      <c r="BN23" s="55"/>
      <c r="BO23" s="55"/>
      <c r="BP23" s="55"/>
      <c r="BQ23" s="55"/>
      <c r="BR23" s="55"/>
      <c r="BS23" s="55"/>
      <c r="BT23" s="55"/>
      <c r="BU23" s="115"/>
      <c r="BV23" s="115"/>
      <c r="BW23" s="115"/>
      <c r="BX23" s="115"/>
      <c r="BY23" s="115"/>
      <c r="BZ23" s="115"/>
      <c r="CA23" s="115"/>
      <c r="CB23" s="115"/>
      <c r="CC23" s="115"/>
      <c r="CD23" s="115"/>
      <c r="CE23" s="115"/>
      <c r="CF23" s="115"/>
      <c r="CG23" s="115"/>
    </row>
    <row r="24" spans="1:85" s="14" customFormat="1" ht="13.5" customHeight="1">
      <c r="A24" s="56"/>
      <c r="B24" s="57"/>
      <c r="C24" s="58"/>
      <c r="D24" s="59"/>
      <c r="E24" s="60"/>
      <c r="F24" s="61"/>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78">
        <f t="shared" si="0"/>
        <v>0</v>
      </c>
      <c r="AV24" s="62"/>
      <c r="AW24" s="105" t="str">
        <f>IFERROR(VLOOKUP(AV24,'Domenii-CNATDCU'!$A$2:$C$87,3,FALSE),"")</f>
        <v/>
      </c>
      <c r="AX24" s="63"/>
      <c r="AY24" s="108"/>
      <c r="AZ24" s="109"/>
      <c r="BA24" s="55"/>
      <c r="BB24" s="55"/>
      <c r="BC24" s="55"/>
      <c r="BD24" s="55"/>
      <c r="BE24" s="55"/>
      <c r="BF24" s="55"/>
      <c r="BG24" s="55"/>
      <c r="BH24" s="55"/>
      <c r="BI24" s="55"/>
      <c r="BJ24" s="55"/>
      <c r="BK24" s="55"/>
      <c r="BL24" s="55"/>
      <c r="BM24" s="55"/>
      <c r="BN24" s="55"/>
      <c r="BO24" s="55"/>
      <c r="BP24" s="55"/>
      <c r="BQ24" s="55"/>
      <c r="BR24" s="55"/>
      <c r="BS24" s="55"/>
      <c r="BT24" s="55"/>
      <c r="BU24" s="115"/>
      <c r="BV24" s="115"/>
      <c r="BW24" s="115"/>
      <c r="BX24" s="115"/>
      <c r="BY24" s="115"/>
      <c r="BZ24" s="115"/>
      <c r="CA24" s="115"/>
      <c r="CB24" s="115"/>
      <c r="CC24" s="115"/>
      <c r="CD24" s="115"/>
      <c r="CE24" s="115"/>
      <c r="CF24" s="115"/>
      <c r="CG24" s="115"/>
    </row>
    <row r="25" spans="1:85" s="14" customFormat="1" ht="13.5" customHeight="1">
      <c r="A25" s="56"/>
      <c r="B25" s="57"/>
      <c r="C25" s="58"/>
      <c r="D25" s="59"/>
      <c r="E25" s="60"/>
      <c r="F25" s="61"/>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78">
        <f t="shared" si="0"/>
        <v>0</v>
      </c>
      <c r="AV25" s="62"/>
      <c r="AW25" s="105" t="str">
        <f>IFERROR(VLOOKUP(AV25,'Domenii-CNATDCU'!$A$2:$C$87,3,FALSE),"")</f>
        <v/>
      </c>
      <c r="AX25" s="63"/>
      <c r="AY25" s="108"/>
      <c r="AZ25" s="109"/>
      <c r="BA25" s="55"/>
      <c r="BB25" s="55"/>
      <c r="BC25" s="55"/>
      <c r="BD25" s="55"/>
      <c r="BE25" s="55"/>
      <c r="BF25" s="55"/>
      <c r="BG25" s="55"/>
      <c r="BH25" s="55"/>
      <c r="BI25" s="55"/>
      <c r="BJ25" s="55"/>
      <c r="BK25" s="55"/>
      <c r="BL25" s="55"/>
      <c r="BM25" s="55"/>
      <c r="BN25" s="55"/>
      <c r="BO25" s="55"/>
      <c r="BP25" s="55"/>
      <c r="BQ25" s="55"/>
      <c r="BR25" s="55"/>
      <c r="BS25" s="55"/>
      <c r="BT25" s="55"/>
      <c r="BU25" s="115"/>
      <c r="BV25" s="115"/>
      <c r="BW25" s="115"/>
      <c r="BX25" s="115"/>
      <c r="BY25" s="115"/>
      <c r="BZ25" s="115"/>
      <c r="CA25" s="115"/>
      <c r="CB25" s="115"/>
      <c r="CC25" s="115"/>
      <c r="CD25" s="115"/>
      <c r="CE25" s="115"/>
      <c r="CF25" s="115"/>
      <c r="CG25" s="115"/>
    </row>
    <row r="26" spans="1:85" s="14" customFormat="1" ht="13.5" customHeight="1">
      <c r="A26" s="56"/>
      <c r="B26" s="57"/>
      <c r="C26" s="58"/>
      <c r="D26" s="59"/>
      <c r="E26" s="60"/>
      <c r="F26" s="61"/>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78">
        <f t="shared" si="0"/>
        <v>0</v>
      </c>
      <c r="AV26" s="62"/>
      <c r="AW26" s="105" t="str">
        <f>IFERROR(VLOOKUP(AV26,'Domenii-CNATDCU'!$A$2:$C$87,3,FALSE),"")</f>
        <v/>
      </c>
      <c r="AX26" s="63"/>
      <c r="AY26" s="108"/>
      <c r="AZ26" s="109"/>
      <c r="BA26" s="55"/>
      <c r="BB26" s="55"/>
      <c r="BC26" s="55"/>
      <c r="BD26" s="55"/>
      <c r="BE26" s="55"/>
      <c r="BF26" s="55"/>
      <c r="BG26" s="55"/>
      <c r="BH26" s="55"/>
      <c r="BI26" s="55"/>
      <c r="BJ26" s="55"/>
      <c r="BK26" s="55"/>
      <c r="BL26" s="55"/>
      <c r="BM26" s="55"/>
      <c r="BN26" s="55"/>
      <c r="BO26" s="55"/>
      <c r="BP26" s="55"/>
      <c r="BQ26" s="55"/>
      <c r="BR26" s="55"/>
      <c r="BS26" s="55"/>
      <c r="BT26" s="55"/>
      <c r="BU26" s="115"/>
      <c r="BV26" s="115"/>
      <c r="BW26" s="115"/>
      <c r="BX26" s="115"/>
      <c r="BY26" s="115"/>
      <c r="BZ26" s="115"/>
      <c r="CA26" s="115"/>
      <c r="CB26" s="115"/>
      <c r="CC26" s="115"/>
      <c r="CD26" s="115"/>
      <c r="CE26" s="115"/>
      <c r="CF26" s="115"/>
      <c r="CG26" s="115"/>
    </row>
    <row r="27" spans="1:85" s="14" customFormat="1" ht="13.5" customHeight="1">
      <c r="A27" s="56"/>
      <c r="B27" s="57"/>
      <c r="C27" s="58"/>
      <c r="D27" s="59"/>
      <c r="E27" s="60"/>
      <c r="F27" s="61"/>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78">
        <f t="shared" si="0"/>
        <v>0</v>
      </c>
      <c r="AV27" s="62"/>
      <c r="AW27" s="105" t="str">
        <f>IFERROR(VLOOKUP(AV27,'Domenii-CNATDCU'!$A$2:$C$87,3,FALSE),"")</f>
        <v/>
      </c>
      <c r="AX27" s="63"/>
      <c r="AY27" s="108"/>
      <c r="AZ27" s="109"/>
      <c r="BA27" s="55"/>
      <c r="BB27" s="55"/>
      <c r="BC27" s="55"/>
      <c r="BD27" s="55"/>
      <c r="BE27" s="55"/>
      <c r="BF27" s="55"/>
      <c r="BG27" s="55"/>
      <c r="BH27" s="55"/>
      <c r="BI27" s="55"/>
      <c r="BJ27" s="55"/>
      <c r="BK27" s="55"/>
      <c r="BL27" s="55"/>
      <c r="BM27" s="55"/>
      <c r="BN27" s="55"/>
      <c r="BO27" s="55"/>
      <c r="BP27" s="55"/>
      <c r="BQ27" s="55"/>
      <c r="BR27" s="55"/>
      <c r="BS27" s="55"/>
      <c r="BT27" s="55"/>
      <c r="BU27" s="115"/>
      <c r="BV27" s="115"/>
      <c r="BW27" s="115"/>
      <c r="BX27" s="115"/>
      <c r="BY27" s="115"/>
      <c r="BZ27" s="115"/>
      <c r="CA27" s="115"/>
      <c r="CB27" s="115"/>
      <c r="CC27" s="115"/>
      <c r="CD27" s="115"/>
      <c r="CE27" s="115"/>
      <c r="CF27" s="115"/>
      <c r="CG27" s="115"/>
    </row>
    <row r="28" spans="1:85" s="14" customFormat="1" ht="13.5" customHeight="1">
      <c r="A28" s="56"/>
      <c r="B28" s="57"/>
      <c r="C28" s="58"/>
      <c r="D28" s="59"/>
      <c r="E28" s="60"/>
      <c r="F28" s="61"/>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18"/>
      <c r="AU28" s="78">
        <f t="shared" si="0"/>
        <v>0</v>
      </c>
      <c r="AV28" s="62"/>
      <c r="AW28" s="105" t="str">
        <f>IFERROR(VLOOKUP(AV28,'Domenii-CNATDCU'!$A$2:$C$87,3,FALSE),"")</f>
        <v/>
      </c>
      <c r="AX28" s="63"/>
      <c r="AY28" s="108"/>
      <c r="AZ28" s="109"/>
      <c r="BA28" s="55"/>
      <c r="BB28" s="55"/>
      <c r="BC28" s="55"/>
      <c r="BD28" s="55"/>
      <c r="BE28" s="55"/>
      <c r="BF28" s="55"/>
      <c r="BG28" s="55"/>
      <c r="BH28" s="55"/>
      <c r="BI28" s="55"/>
      <c r="BJ28" s="55"/>
      <c r="BK28" s="55"/>
      <c r="BL28" s="55"/>
      <c r="BM28" s="55"/>
      <c r="BN28" s="55"/>
      <c r="BO28" s="55"/>
      <c r="BP28" s="55"/>
      <c r="BQ28" s="55"/>
      <c r="BR28" s="55"/>
      <c r="BS28" s="55"/>
      <c r="BT28" s="55"/>
      <c r="BU28" s="115"/>
      <c r="BV28" s="115"/>
      <c r="BW28" s="115"/>
      <c r="BX28" s="115"/>
      <c r="BY28" s="115"/>
      <c r="BZ28" s="115"/>
      <c r="CA28" s="115"/>
      <c r="CB28" s="115"/>
      <c r="CC28" s="115"/>
      <c r="CD28" s="115"/>
      <c r="CE28" s="115"/>
      <c r="CF28" s="115"/>
      <c r="CG28" s="115"/>
    </row>
    <row r="29" spans="1:85" s="14" customFormat="1" ht="13.5" customHeight="1">
      <c r="A29" s="64"/>
      <c r="B29" s="65"/>
      <c r="C29" s="58"/>
      <c r="D29" s="66"/>
      <c r="E29" s="67"/>
      <c r="F29" s="6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78">
        <f t="shared" si="0"/>
        <v>0</v>
      </c>
      <c r="AV29" s="71"/>
      <c r="AW29" s="105" t="str">
        <f>IFERROR(VLOOKUP(AV29,'Domenii-CNATDCU'!$A$2:$C$87,3,FALSE),"")</f>
        <v/>
      </c>
      <c r="AX29" s="72"/>
      <c r="AY29" s="110"/>
      <c r="AZ29" s="111"/>
      <c r="BA29" s="55"/>
      <c r="BB29" s="55"/>
      <c r="BC29" s="55"/>
      <c r="BD29" s="55"/>
      <c r="BE29" s="55"/>
      <c r="BF29" s="55"/>
      <c r="BG29" s="55"/>
      <c r="BH29" s="55"/>
      <c r="BI29" s="55"/>
      <c r="BJ29" s="55"/>
      <c r="BK29" s="55"/>
      <c r="BL29" s="55"/>
      <c r="BM29" s="55"/>
      <c r="BN29" s="55"/>
      <c r="BO29" s="55"/>
      <c r="BP29" s="55"/>
      <c r="BQ29" s="55"/>
      <c r="BR29" s="55"/>
      <c r="BS29" s="55"/>
      <c r="BT29" s="55"/>
      <c r="BU29" s="115"/>
      <c r="BV29" s="115"/>
      <c r="BW29" s="115"/>
      <c r="BX29" s="115"/>
      <c r="BY29" s="115"/>
      <c r="BZ29" s="115"/>
      <c r="CA29" s="115"/>
      <c r="CB29" s="115"/>
      <c r="CC29" s="115"/>
      <c r="CD29" s="115"/>
      <c r="CE29" s="115"/>
      <c r="CF29" s="115"/>
      <c r="CG29" s="115"/>
    </row>
    <row r="30" spans="1:85" s="14" customFormat="1" ht="13.5" customHeight="1">
      <c r="A30" s="64"/>
      <c r="B30" s="65"/>
      <c r="C30" s="58"/>
      <c r="D30" s="66"/>
      <c r="E30" s="67"/>
      <c r="F30" s="6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c r="AU30" s="78">
        <f t="shared" si="0"/>
        <v>0</v>
      </c>
      <c r="AV30" s="71"/>
      <c r="AW30" s="105" t="str">
        <f>IFERROR(VLOOKUP(AV30,'Domenii-CNATDCU'!$A$2:$C$87,3,FALSE),"")</f>
        <v/>
      </c>
      <c r="AX30" s="72"/>
      <c r="AY30" s="110"/>
      <c r="AZ30" s="111"/>
      <c r="BA30" s="55"/>
      <c r="BB30" s="55"/>
      <c r="BC30" s="55"/>
      <c r="BD30" s="55"/>
      <c r="BE30" s="55"/>
      <c r="BF30" s="55"/>
      <c r="BG30" s="55"/>
      <c r="BH30" s="55"/>
      <c r="BI30" s="55"/>
      <c r="BJ30" s="55"/>
      <c r="BK30" s="55"/>
      <c r="BL30" s="55"/>
      <c r="BM30" s="55"/>
      <c r="BN30" s="55"/>
      <c r="BO30" s="55"/>
      <c r="BP30" s="55"/>
      <c r="BQ30" s="55"/>
      <c r="BR30" s="55"/>
      <c r="BS30" s="55"/>
      <c r="BT30" s="55"/>
      <c r="BU30" s="115"/>
      <c r="BV30" s="115"/>
      <c r="BW30" s="115"/>
      <c r="BX30" s="115"/>
      <c r="BY30" s="115"/>
      <c r="BZ30" s="115"/>
      <c r="CA30" s="115"/>
      <c r="CB30" s="115"/>
      <c r="CC30" s="115"/>
      <c r="CD30" s="115"/>
      <c r="CE30" s="115"/>
      <c r="CF30" s="115"/>
      <c r="CG30" s="115"/>
    </row>
    <row r="31" spans="1:85" s="14" customFormat="1" ht="13.5" customHeight="1" thickBot="1">
      <c r="A31" s="64"/>
      <c r="B31" s="65"/>
      <c r="C31" s="58"/>
      <c r="D31" s="66"/>
      <c r="E31" s="67"/>
      <c r="F31" s="6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118"/>
      <c r="AS31" s="118"/>
      <c r="AT31" s="118"/>
      <c r="AU31" s="78">
        <f t="shared" si="0"/>
        <v>0</v>
      </c>
      <c r="AV31" s="69"/>
      <c r="AW31" s="105" t="str">
        <f>IFERROR(VLOOKUP(AV31,'Domenii-CNATDCU'!$A$2:$C$87,3,FALSE),"")</f>
        <v/>
      </c>
      <c r="AX31" s="70"/>
      <c r="AY31" s="112"/>
      <c r="AZ31" s="113"/>
      <c r="BA31" s="55"/>
      <c r="BB31" s="55"/>
      <c r="BC31" s="55"/>
      <c r="BD31" s="55"/>
      <c r="BE31" s="55"/>
      <c r="BF31" s="55"/>
      <c r="BG31" s="55"/>
      <c r="BH31" s="55"/>
      <c r="BI31" s="55"/>
      <c r="BJ31" s="55"/>
      <c r="BK31" s="55"/>
      <c r="BL31" s="55"/>
      <c r="BM31" s="55"/>
      <c r="BN31" s="55"/>
      <c r="BO31" s="55"/>
      <c r="BP31" s="55"/>
      <c r="BQ31" s="55"/>
      <c r="BR31" s="55"/>
      <c r="BS31" s="55"/>
      <c r="BT31" s="55"/>
      <c r="BU31" s="115"/>
      <c r="BV31" s="115"/>
      <c r="BW31" s="115"/>
      <c r="BX31" s="115"/>
      <c r="BY31" s="115"/>
      <c r="BZ31" s="115"/>
      <c r="CA31" s="115"/>
      <c r="CB31" s="115"/>
      <c r="CC31" s="115"/>
      <c r="CD31" s="115"/>
      <c r="CE31" s="115"/>
      <c r="CF31" s="115"/>
      <c r="CG31" s="115"/>
    </row>
    <row r="32" spans="1:85" s="14" customFormat="1" ht="13.5" customHeight="1">
      <c r="A32" s="64"/>
      <c r="B32" s="65"/>
      <c r="C32" s="58"/>
      <c r="D32" s="66"/>
      <c r="E32" s="67"/>
      <c r="F32" s="6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78">
        <f t="shared" si="0"/>
        <v>0</v>
      </c>
      <c r="AV32" s="71"/>
      <c r="AW32" s="105" t="str">
        <f>IFERROR(VLOOKUP(AV32,'Domenii-CNATDCU'!$A$2:$C$87,3,FALSE),"")</f>
        <v/>
      </c>
      <c r="AX32" s="72"/>
      <c r="AY32" s="110"/>
      <c r="AZ32" s="111"/>
      <c r="BA32" s="55"/>
      <c r="BB32" s="55"/>
      <c r="BC32" s="55"/>
      <c r="BD32" s="55"/>
      <c r="BE32" s="55"/>
      <c r="BF32" s="55"/>
      <c r="BG32" s="55"/>
      <c r="BH32" s="55"/>
      <c r="BI32" s="55"/>
      <c r="BJ32" s="55"/>
      <c r="BK32" s="55"/>
      <c r="BL32" s="55"/>
      <c r="BM32" s="55"/>
      <c r="BN32" s="55"/>
      <c r="BO32" s="55"/>
      <c r="BP32" s="55"/>
      <c r="BQ32" s="55"/>
      <c r="BR32" s="55"/>
      <c r="BS32" s="55"/>
      <c r="BT32" s="55"/>
      <c r="BU32" s="115"/>
      <c r="BV32" s="115"/>
      <c r="BW32" s="115"/>
      <c r="BX32" s="115"/>
      <c r="BY32" s="115"/>
      <c r="BZ32" s="115"/>
      <c r="CA32" s="115"/>
      <c r="CB32" s="115"/>
      <c r="CC32" s="115"/>
      <c r="CD32" s="115"/>
      <c r="CE32" s="115"/>
      <c r="CF32" s="115"/>
      <c r="CG32" s="115"/>
    </row>
    <row r="33" spans="1:85" s="14" customFormat="1" ht="13.5" customHeight="1">
      <c r="A33" s="56"/>
      <c r="B33" s="57"/>
      <c r="C33" s="58"/>
      <c r="D33" s="59"/>
      <c r="E33" s="60"/>
      <c r="F33" s="61"/>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78">
        <f t="shared" si="0"/>
        <v>0</v>
      </c>
      <c r="AV33" s="62"/>
      <c r="AW33" s="105" t="str">
        <f>IFERROR(VLOOKUP(AV33,'Domenii-CNATDCU'!$A$2:$C$87,3,FALSE),"")</f>
        <v/>
      </c>
      <c r="AX33" s="63"/>
      <c r="AY33" s="108"/>
      <c r="AZ33" s="109"/>
      <c r="BA33" s="55"/>
      <c r="BB33" s="55"/>
      <c r="BC33" s="55"/>
      <c r="BD33" s="55"/>
      <c r="BE33" s="55"/>
      <c r="BF33" s="55"/>
      <c r="BG33" s="55"/>
      <c r="BH33" s="55"/>
      <c r="BI33" s="55"/>
      <c r="BJ33" s="55"/>
      <c r="BK33" s="55"/>
      <c r="BL33" s="55"/>
      <c r="BM33" s="55"/>
      <c r="BN33" s="55"/>
      <c r="BO33" s="55"/>
      <c r="BP33" s="55"/>
      <c r="BQ33" s="55"/>
      <c r="BR33" s="55"/>
      <c r="BS33" s="55"/>
      <c r="BT33" s="55"/>
      <c r="BU33" s="115"/>
      <c r="BV33" s="115"/>
      <c r="BW33" s="115"/>
      <c r="BX33" s="115"/>
      <c r="BY33" s="115"/>
      <c r="BZ33" s="115"/>
      <c r="CA33" s="115"/>
      <c r="CB33" s="115"/>
      <c r="CC33" s="115"/>
      <c r="CD33" s="115"/>
      <c r="CE33" s="115"/>
      <c r="CF33" s="115"/>
      <c r="CG33" s="115"/>
    </row>
    <row r="34" spans="1:85" s="14" customFormat="1" ht="13.5" customHeight="1">
      <c r="A34" s="56"/>
      <c r="B34" s="57"/>
      <c r="C34" s="58"/>
      <c r="D34" s="59"/>
      <c r="E34" s="60"/>
      <c r="F34" s="61"/>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78">
        <f t="shared" si="0"/>
        <v>0</v>
      </c>
      <c r="AV34" s="62"/>
      <c r="AW34" s="105" t="str">
        <f>IFERROR(VLOOKUP(AV34,'Domenii-CNATDCU'!$A$2:$C$87,3,FALSE),"")</f>
        <v/>
      </c>
      <c r="AX34" s="63"/>
      <c r="AY34" s="108"/>
      <c r="AZ34" s="109"/>
      <c r="BA34" s="55"/>
      <c r="BB34" s="55"/>
      <c r="BC34" s="55"/>
      <c r="BD34" s="55"/>
      <c r="BE34" s="55"/>
      <c r="BF34" s="55"/>
      <c r="BG34" s="55"/>
      <c r="BH34" s="55"/>
      <c r="BI34" s="55"/>
      <c r="BJ34" s="55"/>
      <c r="BK34" s="55"/>
      <c r="BL34" s="55"/>
      <c r="BM34" s="55"/>
      <c r="BN34" s="55"/>
      <c r="BO34" s="55"/>
      <c r="BP34" s="55"/>
      <c r="BQ34" s="55"/>
      <c r="BR34" s="55"/>
      <c r="BS34" s="55"/>
      <c r="BT34" s="55"/>
      <c r="BU34" s="115"/>
      <c r="BV34" s="115"/>
      <c r="BW34" s="115"/>
      <c r="BX34" s="115"/>
      <c r="BY34" s="115"/>
      <c r="BZ34" s="115"/>
      <c r="CA34" s="115"/>
      <c r="CB34" s="115"/>
      <c r="CC34" s="115"/>
      <c r="CD34" s="115"/>
      <c r="CE34" s="115"/>
      <c r="CF34" s="115"/>
      <c r="CG34" s="115"/>
    </row>
    <row r="35" spans="1:85" s="14" customFormat="1" ht="13.5" customHeight="1">
      <c r="A35" s="56"/>
      <c r="B35" s="57"/>
      <c r="C35" s="58"/>
      <c r="D35" s="59"/>
      <c r="E35" s="60"/>
      <c r="F35" s="61"/>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78">
        <f t="shared" si="0"/>
        <v>0</v>
      </c>
      <c r="AV35" s="62"/>
      <c r="AW35" s="105" t="str">
        <f>IFERROR(VLOOKUP(AV35,'Domenii-CNATDCU'!$A$2:$C$87,3,FALSE),"")</f>
        <v/>
      </c>
      <c r="AX35" s="63"/>
      <c r="AY35" s="108"/>
      <c r="AZ35" s="109"/>
      <c r="BA35" s="55"/>
      <c r="BB35" s="55"/>
      <c r="BC35" s="55"/>
      <c r="BD35" s="55"/>
      <c r="BE35" s="55"/>
      <c r="BF35" s="55"/>
      <c r="BG35" s="55"/>
      <c r="BH35" s="55"/>
      <c r="BI35" s="55"/>
      <c r="BJ35" s="55"/>
      <c r="BK35" s="55"/>
      <c r="BL35" s="55"/>
      <c r="BM35" s="55"/>
      <c r="BN35" s="55"/>
      <c r="BO35" s="55"/>
      <c r="BP35" s="55"/>
      <c r="BQ35" s="55"/>
      <c r="BR35" s="55"/>
      <c r="BS35" s="55"/>
      <c r="BT35" s="55"/>
      <c r="BU35" s="115"/>
      <c r="BV35" s="115"/>
      <c r="BW35" s="115"/>
      <c r="BX35" s="115"/>
      <c r="BY35" s="115"/>
      <c r="BZ35" s="115"/>
      <c r="CA35" s="115"/>
      <c r="CB35" s="115"/>
      <c r="CC35" s="115"/>
      <c r="CD35" s="115"/>
      <c r="CE35" s="115"/>
      <c r="CF35" s="115"/>
      <c r="CG35" s="115"/>
    </row>
    <row r="36" spans="1:85" s="14" customFormat="1" ht="13.5" customHeight="1">
      <c r="A36" s="56"/>
      <c r="B36" s="57"/>
      <c r="C36" s="58"/>
      <c r="D36" s="59"/>
      <c r="E36" s="60"/>
      <c r="F36" s="61"/>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78">
        <f t="shared" si="0"/>
        <v>0</v>
      </c>
      <c r="AV36" s="62"/>
      <c r="AW36" s="105" t="str">
        <f>IFERROR(VLOOKUP(AV36,'Domenii-CNATDCU'!$A$2:$C$87,3,FALSE),"")</f>
        <v/>
      </c>
      <c r="AX36" s="63"/>
      <c r="AY36" s="108"/>
      <c r="AZ36" s="109"/>
      <c r="BA36" s="55"/>
      <c r="BB36" s="55"/>
      <c r="BC36" s="55"/>
      <c r="BD36" s="55"/>
      <c r="BE36" s="55"/>
      <c r="BF36" s="55"/>
      <c r="BG36" s="55"/>
      <c r="BH36" s="55"/>
      <c r="BI36" s="55"/>
      <c r="BJ36" s="55"/>
      <c r="BK36" s="55"/>
      <c r="BL36" s="55"/>
      <c r="BM36" s="55"/>
      <c r="BN36" s="55"/>
      <c r="BO36" s="55"/>
      <c r="BP36" s="55"/>
      <c r="BQ36" s="55"/>
      <c r="BR36" s="55"/>
      <c r="BS36" s="55"/>
      <c r="BT36" s="55"/>
      <c r="BU36" s="115"/>
      <c r="BV36" s="115"/>
      <c r="BW36" s="115"/>
      <c r="BX36" s="115"/>
      <c r="BY36" s="115"/>
      <c r="BZ36" s="115"/>
      <c r="CA36" s="115"/>
      <c r="CB36" s="115"/>
      <c r="CC36" s="115"/>
      <c r="CD36" s="115"/>
      <c r="CE36" s="115"/>
      <c r="CF36" s="115"/>
      <c r="CG36" s="115"/>
    </row>
    <row r="37" spans="1:85" s="14" customFormat="1" ht="13.5" customHeight="1">
      <c r="A37" s="56"/>
      <c r="B37" s="57"/>
      <c r="C37" s="58"/>
      <c r="D37" s="59"/>
      <c r="E37" s="60"/>
      <c r="F37" s="61"/>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78">
        <f t="shared" ref="AU37" si="2">SUM(G37:AT37)</f>
        <v>0</v>
      </c>
      <c r="AV37" s="62"/>
      <c r="AW37" s="105" t="str">
        <f>IFERROR(VLOOKUP(AV37,'Domenii-CNATDCU'!$A$2:$C$87,3,FALSE),"")</f>
        <v/>
      </c>
      <c r="AX37" s="63"/>
      <c r="AY37" s="108"/>
      <c r="AZ37" s="109"/>
      <c r="BA37" s="55"/>
      <c r="BB37" s="55"/>
      <c r="BC37" s="55"/>
      <c r="BD37" s="55"/>
      <c r="BE37" s="55"/>
      <c r="BF37" s="55"/>
      <c r="BG37" s="55"/>
      <c r="BH37" s="55"/>
      <c r="BI37" s="55"/>
      <c r="BJ37" s="55"/>
      <c r="BK37" s="55"/>
      <c r="BL37" s="55"/>
      <c r="BM37" s="55"/>
      <c r="BN37" s="55"/>
      <c r="BO37" s="55"/>
      <c r="BP37" s="55"/>
      <c r="BQ37" s="55"/>
      <c r="BR37" s="55"/>
      <c r="BS37" s="55"/>
      <c r="BT37" s="55"/>
      <c r="BU37" s="115"/>
      <c r="BV37" s="115"/>
      <c r="BW37" s="115"/>
      <c r="BX37" s="115"/>
      <c r="BY37" s="115"/>
      <c r="BZ37" s="115"/>
      <c r="CA37" s="115"/>
      <c r="CB37" s="115"/>
      <c r="CC37" s="115"/>
      <c r="CD37" s="115"/>
      <c r="CE37" s="115"/>
      <c r="CF37" s="115"/>
      <c r="CG37" s="115"/>
    </row>
    <row r="38" spans="1:85" s="14" customFormat="1" ht="13.5" customHeight="1">
      <c r="A38" s="64"/>
      <c r="B38" s="65"/>
      <c r="C38" s="58"/>
      <c r="D38" s="66"/>
      <c r="E38" s="67"/>
      <c r="F38" s="6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78">
        <f t="shared" si="0"/>
        <v>0</v>
      </c>
      <c r="AV38" s="71"/>
      <c r="AW38" s="105" t="str">
        <f>IFERROR(VLOOKUP(AV38,'Domenii-CNATDCU'!$A$2:$C$87,3,FALSE),"")</f>
        <v/>
      </c>
      <c r="AX38" s="72"/>
      <c r="AY38" s="110"/>
      <c r="AZ38" s="111"/>
      <c r="BA38" s="55"/>
      <c r="BB38" s="55"/>
      <c r="BC38" s="55"/>
      <c r="BD38" s="55"/>
      <c r="BE38" s="55"/>
      <c r="BF38" s="55"/>
      <c r="BG38" s="55"/>
      <c r="BH38" s="55"/>
      <c r="BI38" s="55"/>
      <c r="BJ38" s="55"/>
      <c r="BK38" s="55"/>
      <c r="BL38" s="55"/>
      <c r="BM38" s="55"/>
      <c r="BN38" s="55"/>
      <c r="BO38" s="55"/>
      <c r="BP38" s="55"/>
      <c r="BQ38" s="55"/>
      <c r="BR38" s="55"/>
      <c r="BS38" s="55"/>
      <c r="BT38" s="55"/>
      <c r="BU38" s="115"/>
      <c r="BV38" s="115"/>
      <c r="BW38" s="115"/>
      <c r="BX38" s="115"/>
      <c r="BY38" s="115"/>
      <c r="BZ38" s="115"/>
      <c r="CA38" s="115"/>
      <c r="CB38" s="115"/>
      <c r="CC38" s="115"/>
      <c r="CD38" s="115"/>
      <c r="CE38" s="115"/>
      <c r="CF38" s="115"/>
      <c r="CG38" s="115"/>
    </row>
    <row r="39" spans="1:85" s="14" customFormat="1" ht="13.5" customHeight="1">
      <c r="A39" s="64"/>
      <c r="B39" s="65"/>
      <c r="C39" s="58"/>
      <c r="D39" s="66"/>
      <c r="E39" s="67"/>
      <c r="F39" s="6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78">
        <f t="shared" si="0"/>
        <v>0</v>
      </c>
      <c r="AV39" s="53"/>
      <c r="AW39" s="105" t="str">
        <f>IFERROR(VLOOKUP(AV39,'Domenii-CNATDCU'!$A$2:$C$87,3,FALSE),"")</f>
        <v/>
      </c>
      <c r="AX39" s="72"/>
      <c r="AY39" s="110"/>
      <c r="AZ39" s="111"/>
      <c r="BA39" s="55"/>
      <c r="BB39" s="55"/>
      <c r="BC39" s="55"/>
      <c r="BD39" s="55"/>
      <c r="BE39" s="55"/>
      <c r="BF39" s="55"/>
      <c r="BG39" s="55"/>
      <c r="BH39" s="55"/>
      <c r="BI39" s="55"/>
      <c r="BJ39" s="55"/>
      <c r="BK39" s="55"/>
      <c r="BL39" s="55"/>
      <c r="BM39" s="55"/>
      <c r="BN39" s="55"/>
      <c r="BO39" s="55"/>
      <c r="BP39" s="55"/>
      <c r="BQ39" s="55"/>
      <c r="BR39" s="55"/>
      <c r="BS39" s="55"/>
      <c r="BT39" s="55"/>
      <c r="BU39" s="115"/>
      <c r="BV39" s="115"/>
      <c r="BW39" s="115"/>
      <c r="BX39" s="115"/>
      <c r="BY39" s="115"/>
      <c r="BZ39" s="115"/>
      <c r="CA39" s="115"/>
      <c r="CB39" s="115"/>
      <c r="CC39" s="115"/>
      <c r="CD39" s="115"/>
      <c r="CE39" s="115"/>
      <c r="CF39" s="115"/>
      <c r="CG39" s="115"/>
    </row>
    <row r="40" spans="1:85" s="14" customFormat="1" ht="13.5" customHeight="1" thickBot="1">
      <c r="A40" s="64"/>
      <c r="B40" s="65"/>
      <c r="C40" s="58"/>
      <c r="D40" s="66"/>
      <c r="E40" s="67"/>
      <c r="F40" s="6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78">
        <f t="shared" ref="AU40" si="3">SUM(G40:AT40)</f>
        <v>0</v>
      </c>
      <c r="AV40" s="71"/>
      <c r="AW40" s="105" t="str">
        <f>IFERROR(VLOOKUP(AV40,'Domenii-CNATDCU'!$A$2:$C$87,3,FALSE),"")</f>
        <v/>
      </c>
      <c r="AX40" s="70"/>
      <c r="AY40" s="112"/>
      <c r="AZ40" s="113"/>
      <c r="BA40" s="55"/>
      <c r="BB40" s="55"/>
      <c r="BC40" s="55"/>
      <c r="BD40" s="55"/>
      <c r="BE40" s="55"/>
      <c r="BF40" s="55"/>
      <c r="BG40" s="55"/>
      <c r="BH40" s="55"/>
      <c r="BI40" s="55"/>
      <c r="BJ40" s="55"/>
      <c r="BK40" s="55"/>
      <c r="BL40" s="55"/>
      <c r="BM40" s="55"/>
      <c r="BN40" s="55"/>
      <c r="BO40" s="55"/>
      <c r="BP40" s="55"/>
      <c r="BQ40" s="55"/>
      <c r="BR40" s="55"/>
      <c r="BS40" s="55"/>
      <c r="BT40" s="55"/>
      <c r="BU40" s="115"/>
      <c r="BV40" s="115"/>
      <c r="BW40" s="115"/>
      <c r="BX40" s="115"/>
      <c r="BY40" s="115"/>
      <c r="BZ40" s="115"/>
      <c r="CA40" s="115"/>
      <c r="CB40" s="115"/>
      <c r="CC40" s="115"/>
      <c r="CD40" s="115"/>
      <c r="CE40" s="115"/>
      <c r="CF40" s="115"/>
      <c r="CG40" s="115"/>
    </row>
    <row r="41" spans="1:85" s="14" customFormat="1" ht="13.5" customHeight="1" thickBot="1">
      <c r="A41" s="64"/>
      <c r="B41" s="65"/>
      <c r="C41" s="58"/>
      <c r="D41" s="66"/>
      <c r="E41" s="67"/>
      <c r="F41" s="6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78">
        <f t="shared" ref="AU41" si="4">SUM(G41:AT41)</f>
        <v>0</v>
      </c>
      <c r="AV41" s="71"/>
      <c r="AW41" s="105" t="str">
        <f>IFERROR(VLOOKUP(AV41,'Domenii-CNATDCU'!$A$2:$C$87,3,FALSE),"")</f>
        <v/>
      </c>
      <c r="AX41" s="70"/>
      <c r="AY41" s="112"/>
      <c r="AZ41" s="113"/>
      <c r="BA41" s="55"/>
      <c r="BB41" s="55"/>
      <c r="BC41" s="55"/>
      <c r="BD41" s="55"/>
      <c r="BE41" s="55"/>
      <c r="BF41" s="55"/>
      <c r="BG41" s="55"/>
      <c r="BH41" s="55"/>
      <c r="BI41" s="55"/>
      <c r="BJ41" s="55"/>
      <c r="BK41" s="55"/>
      <c r="BL41" s="55"/>
      <c r="BM41" s="55"/>
      <c r="BN41" s="55"/>
      <c r="BO41" s="55"/>
      <c r="BP41" s="55"/>
      <c r="BQ41" s="55"/>
      <c r="BR41" s="55"/>
      <c r="BS41" s="55"/>
      <c r="BT41" s="55"/>
      <c r="BU41" s="115"/>
      <c r="BV41" s="115"/>
      <c r="BW41" s="115"/>
      <c r="BX41" s="115"/>
      <c r="BY41" s="115"/>
      <c r="BZ41" s="115"/>
      <c r="CA41" s="115"/>
      <c r="CB41" s="115"/>
      <c r="CC41" s="115"/>
      <c r="CD41" s="115"/>
      <c r="CE41" s="115"/>
      <c r="CF41" s="115"/>
      <c r="CG41" s="115"/>
    </row>
    <row r="42" spans="1:85" s="14" customFormat="1" ht="13.5" customHeight="1" thickBot="1">
      <c r="A42" s="64"/>
      <c r="B42" s="65"/>
      <c r="C42" s="58"/>
      <c r="D42" s="66"/>
      <c r="E42" s="67"/>
      <c r="F42" s="6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78">
        <f t="shared" ref="AU42:AU45" si="5">SUM(G42:AT42)</f>
        <v>0</v>
      </c>
      <c r="AV42" s="71"/>
      <c r="AW42" s="105" t="str">
        <f>IFERROR(VLOOKUP(AV42,'Domenii-CNATDCU'!$A$2:$C$87,3,FALSE),"")</f>
        <v/>
      </c>
      <c r="AX42" s="70"/>
      <c r="AY42" s="112"/>
      <c r="AZ42" s="113"/>
      <c r="BA42" s="55"/>
      <c r="BB42" s="55"/>
      <c r="BC42" s="55"/>
      <c r="BD42" s="55"/>
      <c r="BE42" s="55"/>
      <c r="BF42" s="55"/>
      <c r="BG42" s="55"/>
      <c r="BH42" s="55"/>
      <c r="BI42" s="55"/>
      <c r="BJ42" s="55"/>
      <c r="BK42" s="55"/>
      <c r="BL42" s="55"/>
      <c r="BM42" s="55"/>
      <c r="BN42" s="55"/>
      <c r="BO42" s="55"/>
      <c r="BP42" s="55"/>
      <c r="BQ42" s="55"/>
      <c r="BR42" s="55"/>
      <c r="BS42" s="55"/>
      <c r="BT42" s="55"/>
      <c r="BU42" s="115"/>
      <c r="BV42" s="115"/>
      <c r="BW42" s="115"/>
      <c r="BX42" s="115"/>
      <c r="BY42" s="115"/>
      <c r="BZ42" s="115"/>
      <c r="CA42" s="115"/>
      <c r="CB42" s="115"/>
      <c r="CC42" s="115"/>
      <c r="CD42" s="115"/>
      <c r="CE42" s="115"/>
      <c r="CF42" s="115"/>
      <c r="CG42" s="115"/>
    </row>
    <row r="43" spans="1:85" s="14" customFormat="1" ht="13.5" customHeight="1" thickBot="1">
      <c r="A43" s="64"/>
      <c r="B43" s="65"/>
      <c r="C43" s="58"/>
      <c r="D43" s="66"/>
      <c r="E43" s="67"/>
      <c r="F43" s="6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78">
        <f t="shared" si="5"/>
        <v>0</v>
      </c>
      <c r="AV43" s="69"/>
      <c r="AW43" s="105" t="str">
        <f>IFERROR(VLOOKUP(AV43,'Domenii-CNATDCU'!$A$2:$C$87,3,FALSE),"")</f>
        <v/>
      </c>
      <c r="AX43" s="70"/>
      <c r="AY43" s="112"/>
      <c r="AZ43" s="113"/>
      <c r="BA43" s="55"/>
      <c r="BB43" s="55"/>
      <c r="BC43" s="55"/>
      <c r="BD43" s="55"/>
      <c r="BE43" s="55"/>
      <c r="BF43" s="55"/>
      <c r="BG43" s="55"/>
      <c r="BH43" s="55"/>
      <c r="BI43" s="55"/>
      <c r="BJ43" s="55"/>
      <c r="BK43" s="55"/>
      <c r="BL43" s="55"/>
      <c r="BM43" s="55"/>
      <c r="BN43" s="55"/>
      <c r="BO43" s="55"/>
      <c r="BP43" s="55"/>
      <c r="BQ43" s="55"/>
      <c r="BR43" s="55"/>
      <c r="BS43" s="55"/>
      <c r="BT43" s="55"/>
      <c r="BU43" s="115"/>
      <c r="BV43" s="115"/>
      <c r="BW43" s="115"/>
      <c r="BX43" s="115"/>
      <c r="BY43" s="115"/>
      <c r="BZ43" s="115"/>
      <c r="CA43" s="115"/>
      <c r="CB43" s="115"/>
      <c r="CC43" s="115"/>
      <c r="CD43" s="115"/>
      <c r="CE43" s="115"/>
      <c r="CF43" s="115"/>
      <c r="CG43" s="115"/>
    </row>
    <row r="44" spans="1:85" s="14" customFormat="1" ht="13.5" customHeight="1" thickBot="1">
      <c r="A44" s="64"/>
      <c r="B44" s="65"/>
      <c r="C44" s="58"/>
      <c r="D44" s="66"/>
      <c r="E44" s="67"/>
      <c r="F44" s="6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78">
        <f t="shared" si="5"/>
        <v>0</v>
      </c>
      <c r="AV44" s="69"/>
      <c r="AW44" s="105" t="str">
        <f>IFERROR(VLOOKUP(AV44,'Domenii-CNATDCU'!$A$2:$C$87,3,FALSE),"")</f>
        <v/>
      </c>
      <c r="AX44" s="70"/>
      <c r="AY44" s="112"/>
      <c r="AZ44" s="113"/>
      <c r="BA44" s="55"/>
      <c r="BB44" s="55"/>
      <c r="BC44" s="55"/>
      <c r="BD44" s="55"/>
      <c r="BE44" s="55"/>
      <c r="BF44" s="55"/>
      <c r="BG44" s="55"/>
      <c r="BH44" s="55"/>
      <c r="BI44" s="55"/>
      <c r="BJ44" s="55"/>
      <c r="BK44" s="55"/>
      <c r="BL44" s="55"/>
      <c r="BM44" s="55"/>
      <c r="BN44" s="55"/>
      <c r="BO44" s="55"/>
      <c r="BP44" s="55"/>
      <c r="BQ44" s="55"/>
      <c r="BR44" s="55"/>
      <c r="BS44" s="55"/>
      <c r="BT44" s="55"/>
      <c r="BU44" s="115"/>
      <c r="BV44" s="115"/>
      <c r="BW44" s="115"/>
      <c r="BX44" s="115"/>
      <c r="BY44" s="115"/>
      <c r="BZ44" s="115"/>
      <c r="CA44" s="115"/>
      <c r="CB44" s="115"/>
      <c r="CC44" s="115"/>
      <c r="CD44" s="115"/>
      <c r="CE44" s="115"/>
      <c r="CF44" s="115"/>
      <c r="CG44" s="115"/>
    </row>
    <row r="45" spans="1:85" s="14" customFormat="1" ht="13.5" customHeight="1" thickBot="1">
      <c r="A45" s="64"/>
      <c r="B45" s="65"/>
      <c r="C45" s="58"/>
      <c r="D45" s="66"/>
      <c r="E45" s="67"/>
      <c r="F45" s="6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78">
        <f t="shared" si="5"/>
        <v>0</v>
      </c>
      <c r="AV45" s="69"/>
      <c r="AW45" s="105" t="str">
        <f>IFERROR(VLOOKUP(AV45,'Domenii-CNATDCU'!$A$2:$C$87,3,FALSE),"")</f>
        <v/>
      </c>
      <c r="AX45" s="70"/>
      <c r="AY45" s="112"/>
      <c r="AZ45" s="113"/>
      <c r="BA45" s="55"/>
      <c r="BB45" s="55"/>
      <c r="BC45" s="55"/>
      <c r="BD45" s="55"/>
      <c r="BE45" s="55"/>
      <c r="BF45" s="55"/>
      <c r="BG45" s="55"/>
      <c r="BH45" s="55"/>
      <c r="BI45" s="55"/>
      <c r="BJ45" s="55"/>
      <c r="BK45" s="55"/>
      <c r="BL45" s="55"/>
      <c r="BM45" s="55"/>
      <c r="BN45" s="55"/>
      <c r="BO45" s="55"/>
      <c r="BP45" s="55"/>
      <c r="BQ45" s="55"/>
      <c r="BR45" s="55"/>
      <c r="BS45" s="55"/>
      <c r="BT45" s="55"/>
      <c r="BU45" s="115"/>
      <c r="BV45" s="115"/>
      <c r="BW45" s="115"/>
      <c r="BX45" s="115"/>
      <c r="BY45" s="115"/>
      <c r="BZ45" s="115"/>
      <c r="CA45" s="115"/>
      <c r="CB45" s="115"/>
      <c r="CC45" s="115"/>
      <c r="CD45" s="115"/>
      <c r="CE45" s="115"/>
      <c r="CF45" s="115"/>
      <c r="CG45" s="115"/>
    </row>
    <row r="46" spans="1:85" s="14" customFormat="1" ht="13.5" customHeight="1" thickBot="1">
      <c r="A46" s="64"/>
      <c r="B46" s="65"/>
      <c r="C46" s="58"/>
      <c r="D46" s="66"/>
      <c r="E46" s="67"/>
      <c r="F46" s="6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78">
        <f t="shared" si="0"/>
        <v>0</v>
      </c>
      <c r="AV46" s="69"/>
      <c r="AW46" s="105" t="str">
        <f>IFERROR(VLOOKUP(AV46,'Domenii-CNATDCU'!$A$2:$C$87,3,FALSE),"")</f>
        <v/>
      </c>
      <c r="AX46" s="70"/>
      <c r="AY46" s="112"/>
      <c r="AZ46" s="113"/>
      <c r="BA46" s="55"/>
      <c r="BB46" s="55"/>
      <c r="BC46" s="55"/>
      <c r="BD46" s="55"/>
      <c r="BE46" s="55"/>
      <c r="BF46" s="55"/>
      <c r="BG46" s="55"/>
      <c r="BH46" s="55"/>
      <c r="BI46" s="55"/>
      <c r="BJ46" s="55"/>
      <c r="BK46" s="55"/>
      <c r="BL46" s="55"/>
      <c r="BM46" s="55"/>
      <c r="BN46" s="55"/>
      <c r="BO46" s="55"/>
      <c r="BP46" s="55"/>
      <c r="BQ46" s="55"/>
      <c r="BR46" s="55"/>
      <c r="BS46" s="55"/>
      <c r="BT46" s="55"/>
      <c r="BU46" s="115"/>
      <c r="BV46" s="115"/>
      <c r="BW46" s="115"/>
      <c r="BX46" s="115"/>
      <c r="BY46" s="115"/>
      <c r="BZ46" s="115"/>
      <c r="CA46" s="115"/>
      <c r="CB46" s="115"/>
      <c r="CC46" s="115"/>
      <c r="CD46" s="115"/>
      <c r="CE46" s="115"/>
      <c r="CF46" s="115"/>
      <c r="CG46" s="115"/>
    </row>
    <row r="47" spans="1:85" s="7" customFormat="1" ht="15" customHeight="1" thickBot="1">
      <c r="A47" s="184" t="s">
        <v>99</v>
      </c>
      <c r="B47" s="185"/>
      <c r="C47" s="185"/>
      <c r="D47" s="185"/>
      <c r="E47" s="185"/>
      <c r="F47" s="22">
        <f>COUNTIF(F$9:F$46,"=1")</f>
        <v>0</v>
      </c>
      <c r="G47" s="117">
        <f t="shared" ref="G47:AU47" si="6">SUM(G9:G46)</f>
        <v>0</v>
      </c>
      <c r="H47" s="117">
        <f t="shared" si="6"/>
        <v>0</v>
      </c>
      <c r="I47" s="117">
        <f t="shared" si="6"/>
        <v>0</v>
      </c>
      <c r="J47" s="117">
        <f t="shared" si="6"/>
        <v>0</v>
      </c>
      <c r="K47" s="117">
        <f t="shared" si="6"/>
        <v>0</v>
      </c>
      <c r="L47" s="117">
        <f t="shared" si="6"/>
        <v>0</v>
      </c>
      <c r="M47" s="117">
        <f t="shared" si="6"/>
        <v>0</v>
      </c>
      <c r="N47" s="117">
        <f t="shared" si="6"/>
        <v>0</v>
      </c>
      <c r="O47" s="117">
        <f t="shared" si="6"/>
        <v>0</v>
      </c>
      <c r="P47" s="117">
        <f t="shared" si="6"/>
        <v>0</v>
      </c>
      <c r="Q47" s="117">
        <f t="shared" si="6"/>
        <v>0</v>
      </c>
      <c r="R47" s="117">
        <f t="shared" si="6"/>
        <v>0</v>
      </c>
      <c r="S47" s="117">
        <f t="shared" si="6"/>
        <v>0</v>
      </c>
      <c r="T47" s="117">
        <f t="shared" si="6"/>
        <v>0</v>
      </c>
      <c r="U47" s="117">
        <f t="shared" si="6"/>
        <v>0</v>
      </c>
      <c r="V47" s="117">
        <f t="shared" si="6"/>
        <v>0</v>
      </c>
      <c r="W47" s="117">
        <f t="shared" si="6"/>
        <v>0</v>
      </c>
      <c r="X47" s="117">
        <f t="shared" si="6"/>
        <v>0</v>
      </c>
      <c r="Y47" s="117">
        <f t="shared" si="6"/>
        <v>0</v>
      </c>
      <c r="Z47" s="117">
        <f t="shared" si="6"/>
        <v>0</v>
      </c>
      <c r="AA47" s="117">
        <f t="shared" si="6"/>
        <v>0</v>
      </c>
      <c r="AB47" s="117">
        <f t="shared" si="6"/>
        <v>0</v>
      </c>
      <c r="AC47" s="117">
        <f t="shared" si="6"/>
        <v>0</v>
      </c>
      <c r="AD47" s="117">
        <f t="shared" si="6"/>
        <v>0</v>
      </c>
      <c r="AE47" s="117">
        <f t="shared" si="6"/>
        <v>0</v>
      </c>
      <c r="AF47" s="117">
        <f t="shared" si="6"/>
        <v>0</v>
      </c>
      <c r="AG47" s="117">
        <f t="shared" si="6"/>
        <v>0</v>
      </c>
      <c r="AH47" s="117">
        <f t="shared" si="6"/>
        <v>0</v>
      </c>
      <c r="AI47" s="117">
        <f t="shared" si="6"/>
        <v>0</v>
      </c>
      <c r="AJ47" s="117">
        <f t="shared" si="6"/>
        <v>0</v>
      </c>
      <c r="AK47" s="117">
        <f t="shared" si="6"/>
        <v>0</v>
      </c>
      <c r="AL47" s="117">
        <f t="shared" si="6"/>
        <v>0</v>
      </c>
      <c r="AM47" s="117">
        <f t="shared" si="6"/>
        <v>0</v>
      </c>
      <c r="AN47" s="117">
        <f t="shared" si="6"/>
        <v>0</v>
      </c>
      <c r="AO47" s="117">
        <f t="shared" si="6"/>
        <v>0</v>
      </c>
      <c r="AP47" s="117">
        <f t="shared" si="6"/>
        <v>0</v>
      </c>
      <c r="AQ47" s="117">
        <f t="shared" si="6"/>
        <v>0</v>
      </c>
      <c r="AR47" s="117">
        <f t="shared" si="6"/>
        <v>0</v>
      </c>
      <c r="AS47" s="117">
        <f t="shared" si="6"/>
        <v>0</v>
      </c>
      <c r="AT47" s="117">
        <f t="shared" si="6"/>
        <v>0</v>
      </c>
      <c r="AU47" s="22">
        <f t="shared" si="6"/>
        <v>0</v>
      </c>
      <c r="AV47" s="186"/>
      <c r="AW47" s="186"/>
      <c r="AX47" s="186"/>
      <c r="AY47" s="23">
        <f>COUNTIF($AY$9:$AY46,"=x")</f>
        <v>0</v>
      </c>
      <c r="AZ47" s="187"/>
      <c r="BA47" s="187"/>
      <c r="BB47" s="187"/>
      <c r="BC47" s="187"/>
      <c r="BD47" s="24">
        <f t="shared" ref="BD47:CG47" si="7">SUM(BD9:BD46)</f>
        <v>0</v>
      </c>
      <c r="BE47" s="24">
        <f t="shared" si="7"/>
        <v>0</v>
      </c>
      <c r="BF47" s="24">
        <f t="shared" si="7"/>
        <v>0</v>
      </c>
      <c r="BG47" s="24">
        <f t="shared" si="7"/>
        <v>0</v>
      </c>
      <c r="BH47" s="24">
        <f t="shared" si="7"/>
        <v>0</v>
      </c>
      <c r="BI47" s="24">
        <f t="shared" si="7"/>
        <v>0</v>
      </c>
      <c r="BJ47" s="24">
        <f t="shared" si="7"/>
        <v>0</v>
      </c>
      <c r="BK47" s="24">
        <f t="shared" si="7"/>
        <v>0</v>
      </c>
      <c r="BL47" s="24">
        <f t="shared" si="7"/>
        <v>0</v>
      </c>
      <c r="BM47" s="24">
        <f t="shared" si="7"/>
        <v>0</v>
      </c>
      <c r="BN47" s="24">
        <f t="shared" si="7"/>
        <v>0</v>
      </c>
      <c r="BO47" s="24">
        <f t="shared" si="7"/>
        <v>0</v>
      </c>
      <c r="BP47" s="24">
        <f t="shared" si="7"/>
        <v>0</v>
      </c>
      <c r="BQ47" s="24">
        <f t="shared" si="7"/>
        <v>0</v>
      </c>
      <c r="BR47" s="24">
        <f t="shared" si="7"/>
        <v>0</v>
      </c>
      <c r="BS47" s="24">
        <f t="shared" si="7"/>
        <v>0</v>
      </c>
      <c r="BT47" s="24">
        <f t="shared" si="7"/>
        <v>0</v>
      </c>
      <c r="BU47" s="24">
        <f t="shared" si="7"/>
        <v>0</v>
      </c>
      <c r="BV47" s="24">
        <f t="shared" si="7"/>
        <v>0</v>
      </c>
      <c r="BW47" s="24">
        <f t="shared" si="7"/>
        <v>0</v>
      </c>
      <c r="BX47" s="24">
        <f t="shared" si="7"/>
        <v>0</v>
      </c>
      <c r="BY47" s="24">
        <f t="shared" si="7"/>
        <v>0</v>
      </c>
      <c r="BZ47" s="24">
        <f t="shared" si="7"/>
        <v>0</v>
      </c>
      <c r="CA47" s="24">
        <f t="shared" si="7"/>
        <v>0</v>
      </c>
      <c r="CB47" s="24">
        <f t="shared" si="7"/>
        <v>0</v>
      </c>
      <c r="CC47" s="24">
        <f t="shared" si="7"/>
        <v>0</v>
      </c>
      <c r="CD47" s="24">
        <f t="shared" si="7"/>
        <v>0</v>
      </c>
      <c r="CE47" s="24">
        <f t="shared" si="7"/>
        <v>0</v>
      </c>
      <c r="CF47" s="24">
        <f t="shared" si="7"/>
        <v>0</v>
      </c>
      <c r="CG47" s="24">
        <f t="shared" si="7"/>
        <v>0</v>
      </c>
    </row>
    <row r="48" spans="1:85" s="5" customFormat="1" ht="11.25" customHeight="1">
      <c r="A48" s="170" t="s">
        <v>82</v>
      </c>
      <c r="B48" s="171"/>
      <c r="C48" s="176" t="s">
        <v>83</v>
      </c>
      <c r="D48" s="176"/>
      <c r="E48" s="176"/>
      <c r="F48" s="15">
        <f t="shared" ref="F48:AU48" si="8">SUMIF($D$9:$D$46,"=profesor",F$9:F$46)</f>
        <v>0</v>
      </c>
      <c r="G48" s="15">
        <f t="shared" si="8"/>
        <v>0</v>
      </c>
      <c r="H48" s="15">
        <f t="shared" si="8"/>
        <v>0</v>
      </c>
      <c r="I48" s="15">
        <f t="shared" si="8"/>
        <v>0</v>
      </c>
      <c r="J48" s="15">
        <f t="shared" si="8"/>
        <v>0</v>
      </c>
      <c r="K48" s="15">
        <f t="shared" si="8"/>
        <v>0</v>
      </c>
      <c r="L48" s="15">
        <f t="shared" si="8"/>
        <v>0</v>
      </c>
      <c r="M48" s="15">
        <f t="shared" si="8"/>
        <v>0</v>
      </c>
      <c r="N48" s="15">
        <f t="shared" si="8"/>
        <v>0</v>
      </c>
      <c r="O48" s="15">
        <f t="shared" si="8"/>
        <v>0</v>
      </c>
      <c r="P48" s="15">
        <f t="shared" si="8"/>
        <v>0</v>
      </c>
      <c r="Q48" s="15">
        <f t="shared" si="8"/>
        <v>0</v>
      </c>
      <c r="R48" s="15">
        <f t="shared" si="8"/>
        <v>0</v>
      </c>
      <c r="S48" s="15">
        <f t="shared" si="8"/>
        <v>0</v>
      </c>
      <c r="T48" s="15">
        <f t="shared" si="8"/>
        <v>0</v>
      </c>
      <c r="U48" s="15">
        <f t="shared" si="8"/>
        <v>0</v>
      </c>
      <c r="V48" s="15">
        <f t="shared" si="8"/>
        <v>0</v>
      </c>
      <c r="W48" s="15">
        <f t="shared" si="8"/>
        <v>0</v>
      </c>
      <c r="X48" s="15">
        <f t="shared" si="8"/>
        <v>0</v>
      </c>
      <c r="Y48" s="15">
        <f t="shared" si="8"/>
        <v>0</v>
      </c>
      <c r="Z48" s="15">
        <f t="shared" si="8"/>
        <v>0</v>
      </c>
      <c r="AA48" s="15">
        <f t="shared" si="8"/>
        <v>0</v>
      </c>
      <c r="AB48" s="15">
        <f t="shared" si="8"/>
        <v>0</v>
      </c>
      <c r="AC48" s="15">
        <f t="shared" si="8"/>
        <v>0</v>
      </c>
      <c r="AD48" s="15">
        <f t="shared" si="8"/>
        <v>0</v>
      </c>
      <c r="AE48" s="15">
        <f t="shared" si="8"/>
        <v>0</v>
      </c>
      <c r="AF48" s="15">
        <f t="shared" si="8"/>
        <v>0</v>
      </c>
      <c r="AG48" s="15">
        <f t="shared" si="8"/>
        <v>0</v>
      </c>
      <c r="AH48" s="15">
        <f t="shared" si="8"/>
        <v>0</v>
      </c>
      <c r="AI48" s="15">
        <f t="shared" si="8"/>
        <v>0</v>
      </c>
      <c r="AJ48" s="15">
        <f t="shared" si="8"/>
        <v>0</v>
      </c>
      <c r="AK48" s="15">
        <f t="shared" si="8"/>
        <v>0</v>
      </c>
      <c r="AL48" s="15">
        <f t="shared" si="8"/>
        <v>0</v>
      </c>
      <c r="AM48" s="15">
        <f t="shared" si="8"/>
        <v>0</v>
      </c>
      <c r="AN48" s="15">
        <f t="shared" si="8"/>
        <v>0</v>
      </c>
      <c r="AO48" s="15">
        <f t="shared" si="8"/>
        <v>0</v>
      </c>
      <c r="AP48" s="15">
        <f t="shared" si="8"/>
        <v>0</v>
      </c>
      <c r="AQ48" s="15">
        <f t="shared" si="8"/>
        <v>0</v>
      </c>
      <c r="AR48" s="15">
        <f t="shared" si="8"/>
        <v>0</v>
      </c>
      <c r="AS48" s="15">
        <f t="shared" si="8"/>
        <v>0</v>
      </c>
      <c r="AT48" s="15">
        <f t="shared" si="8"/>
        <v>0</v>
      </c>
      <c r="AU48" s="15">
        <f t="shared" si="8"/>
        <v>0</v>
      </c>
      <c r="AV48" s="16"/>
      <c r="AW48" s="75"/>
      <c r="AX48" s="16"/>
      <c r="AY48" s="16"/>
      <c r="AZ48" s="44"/>
      <c r="BA48" s="16"/>
      <c r="BB48" s="16"/>
      <c r="BC48" s="16"/>
      <c r="BD48" s="16"/>
      <c r="BE48" s="16"/>
      <c r="BF48" s="44"/>
      <c r="BG48" s="44"/>
      <c r="BH48" s="44"/>
      <c r="BI48" s="44"/>
      <c r="BJ48" s="44"/>
      <c r="BK48" s="44"/>
      <c r="BL48" s="44"/>
      <c r="BM48" s="44"/>
      <c r="BN48" s="44"/>
      <c r="BO48" s="44"/>
      <c r="BP48" s="44"/>
      <c r="BQ48" s="44"/>
      <c r="BR48" s="44"/>
      <c r="BS48" s="44"/>
      <c r="BT48" s="44"/>
      <c r="BU48" s="73"/>
      <c r="BV48" s="73"/>
      <c r="BW48" s="73"/>
      <c r="BX48" s="73"/>
      <c r="BY48" s="73"/>
      <c r="BZ48" s="73"/>
      <c r="CA48" s="73"/>
      <c r="CB48" s="73"/>
      <c r="CC48" s="73"/>
      <c r="CD48" s="73"/>
      <c r="CE48" s="73"/>
      <c r="CF48" s="73"/>
      <c r="CG48" s="73"/>
    </row>
    <row r="49" spans="1:85" s="5" customFormat="1" ht="11.25" customHeight="1">
      <c r="A49" s="172"/>
      <c r="B49" s="173"/>
      <c r="C49" s="169" t="s">
        <v>84</v>
      </c>
      <c r="D49" s="169"/>
      <c r="E49" s="169"/>
      <c r="F49" s="11">
        <f t="shared" ref="F49:AU49" si="9">SUMIF($D$9:$D$46,"=conferentiar",F$9:F$46)</f>
        <v>0</v>
      </c>
      <c r="G49" s="11">
        <f t="shared" si="9"/>
        <v>0</v>
      </c>
      <c r="H49" s="11">
        <f t="shared" si="9"/>
        <v>0</v>
      </c>
      <c r="I49" s="11">
        <f t="shared" si="9"/>
        <v>0</v>
      </c>
      <c r="J49" s="11">
        <f t="shared" si="9"/>
        <v>0</v>
      </c>
      <c r="K49" s="11">
        <f t="shared" si="9"/>
        <v>0</v>
      </c>
      <c r="L49" s="11">
        <f t="shared" si="9"/>
        <v>0</v>
      </c>
      <c r="M49" s="11">
        <f t="shared" si="9"/>
        <v>0</v>
      </c>
      <c r="N49" s="11">
        <f t="shared" si="9"/>
        <v>0</v>
      </c>
      <c r="O49" s="11">
        <f t="shared" si="9"/>
        <v>0</v>
      </c>
      <c r="P49" s="11">
        <f t="shared" si="9"/>
        <v>0</v>
      </c>
      <c r="Q49" s="11">
        <f t="shared" si="9"/>
        <v>0</v>
      </c>
      <c r="R49" s="11">
        <f t="shared" si="9"/>
        <v>0</v>
      </c>
      <c r="S49" s="11">
        <f t="shared" si="9"/>
        <v>0</v>
      </c>
      <c r="T49" s="11">
        <f t="shared" si="9"/>
        <v>0</v>
      </c>
      <c r="U49" s="11">
        <f t="shared" si="9"/>
        <v>0</v>
      </c>
      <c r="V49" s="11">
        <f t="shared" si="9"/>
        <v>0</v>
      </c>
      <c r="W49" s="11">
        <f t="shared" si="9"/>
        <v>0</v>
      </c>
      <c r="X49" s="11">
        <f t="shared" si="9"/>
        <v>0</v>
      </c>
      <c r="Y49" s="11">
        <f t="shared" si="9"/>
        <v>0</v>
      </c>
      <c r="Z49" s="11">
        <f t="shared" si="9"/>
        <v>0</v>
      </c>
      <c r="AA49" s="11">
        <f t="shared" si="9"/>
        <v>0</v>
      </c>
      <c r="AB49" s="11">
        <f t="shared" si="9"/>
        <v>0</v>
      </c>
      <c r="AC49" s="11">
        <f t="shared" si="9"/>
        <v>0</v>
      </c>
      <c r="AD49" s="11">
        <f t="shared" si="9"/>
        <v>0</v>
      </c>
      <c r="AE49" s="11">
        <f t="shared" si="9"/>
        <v>0</v>
      </c>
      <c r="AF49" s="11">
        <f t="shared" si="9"/>
        <v>0</v>
      </c>
      <c r="AG49" s="11">
        <f t="shared" si="9"/>
        <v>0</v>
      </c>
      <c r="AH49" s="11">
        <f t="shared" si="9"/>
        <v>0</v>
      </c>
      <c r="AI49" s="11">
        <f t="shared" si="9"/>
        <v>0</v>
      </c>
      <c r="AJ49" s="11">
        <f t="shared" si="9"/>
        <v>0</v>
      </c>
      <c r="AK49" s="11">
        <f t="shared" si="9"/>
        <v>0</v>
      </c>
      <c r="AL49" s="11">
        <f t="shared" si="9"/>
        <v>0</v>
      </c>
      <c r="AM49" s="11">
        <f t="shared" si="9"/>
        <v>0</v>
      </c>
      <c r="AN49" s="11">
        <f t="shared" si="9"/>
        <v>0</v>
      </c>
      <c r="AO49" s="11">
        <f t="shared" si="9"/>
        <v>0</v>
      </c>
      <c r="AP49" s="11">
        <f t="shared" si="9"/>
        <v>0</v>
      </c>
      <c r="AQ49" s="11">
        <f t="shared" si="9"/>
        <v>0</v>
      </c>
      <c r="AR49" s="11">
        <f t="shared" si="9"/>
        <v>0</v>
      </c>
      <c r="AS49" s="11">
        <f t="shared" si="9"/>
        <v>0</v>
      </c>
      <c r="AT49" s="11">
        <f t="shared" si="9"/>
        <v>0</v>
      </c>
      <c r="AU49" s="11">
        <f t="shared" si="9"/>
        <v>0</v>
      </c>
      <c r="AV49" s="17"/>
      <c r="AW49" s="76"/>
      <c r="AX49" s="17"/>
      <c r="AY49" s="17"/>
      <c r="AZ49" s="45"/>
      <c r="BA49" s="17"/>
      <c r="BB49" s="17"/>
      <c r="BC49" s="17"/>
      <c r="BD49" s="17"/>
      <c r="BE49" s="17"/>
      <c r="BF49" s="45"/>
      <c r="BG49" s="45"/>
      <c r="BH49" s="45"/>
      <c r="BI49" s="45"/>
      <c r="BJ49" s="45"/>
      <c r="BK49" s="45"/>
      <c r="BL49" s="45"/>
      <c r="BM49" s="45"/>
      <c r="BN49" s="45"/>
      <c r="BO49" s="45"/>
      <c r="BP49" s="45"/>
      <c r="BQ49" s="45"/>
      <c r="BR49" s="45"/>
      <c r="BS49" s="45"/>
      <c r="BT49" s="45"/>
      <c r="BU49" s="79"/>
      <c r="BV49" s="73"/>
      <c r="BW49" s="73"/>
      <c r="BX49" s="73"/>
      <c r="BY49" s="73"/>
      <c r="BZ49" s="73"/>
      <c r="CA49" s="73"/>
      <c r="CB49" s="73"/>
      <c r="CC49" s="73"/>
      <c r="CD49" s="73"/>
      <c r="CE49" s="73"/>
      <c r="CF49" s="73"/>
      <c r="CG49" s="73"/>
    </row>
    <row r="50" spans="1:85" s="5" customFormat="1" ht="11.25" customHeight="1">
      <c r="A50" s="172"/>
      <c r="B50" s="173"/>
      <c r="C50" s="169" t="s">
        <v>85</v>
      </c>
      <c r="D50" s="169"/>
      <c r="E50" s="169"/>
      <c r="F50" s="11">
        <f t="shared" ref="F50:AU50" si="10">SUMIF($D$9:$D$46,"=lector/SL",F$9:F$46)</f>
        <v>0</v>
      </c>
      <c r="G50" s="11">
        <f t="shared" si="10"/>
        <v>0</v>
      </c>
      <c r="H50" s="11">
        <f t="shared" si="10"/>
        <v>0</v>
      </c>
      <c r="I50" s="11">
        <f t="shared" si="10"/>
        <v>0</v>
      </c>
      <c r="J50" s="11">
        <f t="shared" si="10"/>
        <v>0</v>
      </c>
      <c r="K50" s="11">
        <f t="shared" si="10"/>
        <v>0</v>
      </c>
      <c r="L50" s="11">
        <f t="shared" si="10"/>
        <v>0</v>
      </c>
      <c r="M50" s="11">
        <f t="shared" si="10"/>
        <v>0</v>
      </c>
      <c r="N50" s="11">
        <f t="shared" si="10"/>
        <v>0</v>
      </c>
      <c r="O50" s="11">
        <f t="shared" si="10"/>
        <v>0</v>
      </c>
      <c r="P50" s="11">
        <f t="shared" si="10"/>
        <v>0</v>
      </c>
      <c r="Q50" s="11">
        <f t="shared" si="10"/>
        <v>0</v>
      </c>
      <c r="R50" s="11">
        <f t="shared" si="10"/>
        <v>0</v>
      </c>
      <c r="S50" s="11">
        <f t="shared" si="10"/>
        <v>0</v>
      </c>
      <c r="T50" s="11">
        <f t="shared" si="10"/>
        <v>0</v>
      </c>
      <c r="U50" s="11">
        <f t="shared" si="10"/>
        <v>0</v>
      </c>
      <c r="V50" s="11">
        <f t="shared" si="10"/>
        <v>0</v>
      </c>
      <c r="W50" s="11">
        <f t="shared" si="10"/>
        <v>0</v>
      </c>
      <c r="X50" s="11">
        <f t="shared" si="10"/>
        <v>0</v>
      </c>
      <c r="Y50" s="11">
        <f t="shared" si="10"/>
        <v>0</v>
      </c>
      <c r="Z50" s="11">
        <f t="shared" si="10"/>
        <v>0</v>
      </c>
      <c r="AA50" s="11">
        <f t="shared" si="10"/>
        <v>0</v>
      </c>
      <c r="AB50" s="11">
        <f t="shared" si="10"/>
        <v>0</v>
      </c>
      <c r="AC50" s="11">
        <f t="shared" si="10"/>
        <v>0</v>
      </c>
      <c r="AD50" s="11">
        <f t="shared" si="10"/>
        <v>0</v>
      </c>
      <c r="AE50" s="11">
        <f t="shared" si="10"/>
        <v>0</v>
      </c>
      <c r="AF50" s="11">
        <f t="shared" si="10"/>
        <v>0</v>
      </c>
      <c r="AG50" s="11">
        <f t="shared" si="10"/>
        <v>0</v>
      </c>
      <c r="AH50" s="11">
        <f t="shared" si="10"/>
        <v>0</v>
      </c>
      <c r="AI50" s="11">
        <f t="shared" si="10"/>
        <v>0</v>
      </c>
      <c r="AJ50" s="11">
        <f t="shared" si="10"/>
        <v>0</v>
      </c>
      <c r="AK50" s="11">
        <f t="shared" si="10"/>
        <v>0</v>
      </c>
      <c r="AL50" s="11">
        <f t="shared" si="10"/>
        <v>0</v>
      </c>
      <c r="AM50" s="11">
        <f t="shared" si="10"/>
        <v>0</v>
      </c>
      <c r="AN50" s="11">
        <f t="shared" si="10"/>
        <v>0</v>
      </c>
      <c r="AO50" s="11">
        <f t="shared" si="10"/>
        <v>0</v>
      </c>
      <c r="AP50" s="11">
        <f t="shared" si="10"/>
        <v>0</v>
      </c>
      <c r="AQ50" s="11">
        <f t="shared" si="10"/>
        <v>0</v>
      </c>
      <c r="AR50" s="11">
        <f t="shared" si="10"/>
        <v>0</v>
      </c>
      <c r="AS50" s="11">
        <f t="shared" si="10"/>
        <v>0</v>
      </c>
      <c r="AT50" s="11">
        <f t="shared" si="10"/>
        <v>0</v>
      </c>
      <c r="AU50" s="11">
        <f t="shared" si="10"/>
        <v>0</v>
      </c>
      <c r="AV50" s="17"/>
      <c r="AW50" s="76"/>
      <c r="AX50" s="17"/>
      <c r="AY50" s="17"/>
      <c r="AZ50" s="45"/>
      <c r="BA50" s="17"/>
      <c r="BB50" s="17"/>
      <c r="BC50" s="17"/>
      <c r="BD50" s="17"/>
      <c r="BE50" s="17"/>
      <c r="BF50" s="45"/>
      <c r="BG50" s="45"/>
      <c r="BH50" s="45"/>
      <c r="BI50" s="45"/>
      <c r="BJ50" s="45"/>
      <c r="BK50" s="45"/>
      <c r="BL50" s="45"/>
      <c r="BM50" s="45"/>
      <c r="BN50" s="45"/>
      <c r="BO50" s="45"/>
      <c r="BP50" s="45"/>
      <c r="BQ50" s="45"/>
      <c r="BR50" s="45"/>
      <c r="BS50" s="45"/>
      <c r="BT50" s="45"/>
      <c r="BU50" s="73"/>
      <c r="BV50" s="73"/>
      <c r="BW50" s="73"/>
      <c r="BX50" s="73"/>
      <c r="BY50" s="73"/>
      <c r="BZ50" s="73"/>
      <c r="CA50" s="73"/>
      <c r="CB50" s="73"/>
      <c r="CC50" s="73"/>
      <c r="CD50" s="73"/>
      <c r="CE50" s="73"/>
      <c r="CF50" s="73"/>
      <c r="CG50" s="73"/>
    </row>
    <row r="51" spans="1:85" s="5" customFormat="1" ht="11.25" customHeight="1">
      <c r="A51" s="172"/>
      <c r="B51" s="173"/>
      <c r="C51" s="169" t="s">
        <v>86</v>
      </c>
      <c r="D51" s="169"/>
      <c r="E51" s="169"/>
      <c r="F51" s="11">
        <f t="shared" ref="F51:AU51" si="11">SUMIF($D$9:$D$46,"=asistent",F$9:F$46)</f>
        <v>0</v>
      </c>
      <c r="G51" s="11">
        <f t="shared" si="11"/>
        <v>0</v>
      </c>
      <c r="H51" s="11">
        <f t="shared" si="11"/>
        <v>0</v>
      </c>
      <c r="I51" s="11">
        <f t="shared" si="11"/>
        <v>0</v>
      </c>
      <c r="J51" s="11">
        <f t="shared" si="11"/>
        <v>0</v>
      </c>
      <c r="K51" s="11">
        <f t="shared" si="11"/>
        <v>0</v>
      </c>
      <c r="L51" s="11">
        <f t="shared" si="11"/>
        <v>0</v>
      </c>
      <c r="M51" s="11">
        <f t="shared" si="11"/>
        <v>0</v>
      </c>
      <c r="N51" s="11">
        <f t="shared" si="11"/>
        <v>0</v>
      </c>
      <c r="O51" s="11">
        <f t="shared" si="11"/>
        <v>0</v>
      </c>
      <c r="P51" s="11">
        <f t="shared" si="11"/>
        <v>0</v>
      </c>
      <c r="Q51" s="11">
        <f t="shared" si="11"/>
        <v>0</v>
      </c>
      <c r="R51" s="11">
        <f t="shared" si="11"/>
        <v>0</v>
      </c>
      <c r="S51" s="11">
        <f t="shared" si="11"/>
        <v>0</v>
      </c>
      <c r="T51" s="11">
        <f t="shared" si="11"/>
        <v>0</v>
      </c>
      <c r="U51" s="11">
        <f t="shared" si="11"/>
        <v>0</v>
      </c>
      <c r="V51" s="11">
        <f t="shared" si="11"/>
        <v>0</v>
      </c>
      <c r="W51" s="11">
        <f t="shared" si="11"/>
        <v>0</v>
      </c>
      <c r="X51" s="11">
        <f t="shared" si="11"/>
        <v>0</v>
      </c>
      <c r="Y51" s="11">
        <f t="shared" si="11"/>
        <v>0</v>
      </c>
      <c r="Z51" s="11">
        <f t="shared" si="11"/>
        <v>0</v>
      </c>
      <c r="AA51" s="11">
        <f t="shared" si="11"/>
        <v>0</v>
      </c>
      <c r="AB51" s="11">
        <f t="shared" si="11"/>
        <v>0</v>
      </c>
      <c r="AC51" s="11">
        <f t="shared" si="11"/>
        <v>0</v>
      </c>
      <c r="AD51" s="11">
        <f t="shared" si="11"/>
        <v>0</v>
      </c>
      <c r="AE51" s="11">
        <f t="shared" si="11"/>
        <v>0</v>
      </c>
      <c r="AF51" s="11">
        <f t="shared" si="11"/>
        <v>0</v>
      </c>
      <c r="AG51" s="11">
        <f t="shared" si="11"/>
        <v>0</v>
      </c>
      <c r="AH51" s="11">
        <f t="shared" si="11"/>
        <v>0</v>
      </c>
      <c r="AI51" s="11">
        <f t="shared" si="11"/>
        <v>0</v>
      </c>
      <c r="AJ51" s="11">
        <f t="shared" si="11"/>
        <v>0</v>
      </c>
      <c r="AK51" s="11">
        <f t="shared" si="11"/>
        <v>0</v>
      </c>
      <c r="AL51" s="11">
        <f t="shared" si="11"/>
        <v>0</v>
      </c>
      <c r="AM51" s="11">
        <f t="shared" si="11"/>
        <v>0</v>
      </c>
      <c r="AN51" s="11">
        <f t="shared" si="11"/>
        <v>0</v>
      </c>
      <c r="AO51" s="11">
        <f t="shared" si="11"/>
        <v>0</v>
      </c>
      <c r="AP51" s="11">
        <f t="shared" si="11"/>
        <v>0</v>
      </c>
      <c r="AQ51" s="11">
        <f t="shared" si="11"/>
        <v>0</v>
      </c>
      <c r="AR51" s="11">
        <f t="shared" si="11"/>
        <v>0</v>
      </c>
      <c r="AS51" s="11">
        <f t="shared" si="11"/>
        <v>0</v>
      </c>
      <c r="AT51" s="11">
        <f t="shared" si="11"/>
        <v>0</v>
      </c>
      <c r="AU51" s="11">
        <f t="shared" si="11"/>
        <v>0</v>
      </c>
      <c r="AV51" s="17"/>
      <c r="AW51" s="76"/>
      <c r="AX51" s="17"/>
      <c r="AY51" s="17"/>
      <c r="AZ51" s="45"/>
      <c r="BA51" s="17"/>
      <c r="BB51" s="17"/>
      <c r="BC51" s="17"/>
      <c r="BD51" s="17"/>
      <c r="BE51" s="17"/>
      <c r="BF51" s="45"/>
      <c r="BG51" s="45"/>
      <c r="BH51" s="45"/>
      <c r="BI51" s="45"/>
      <c r="BJ51" s="45"/>
      <c r="BK51" s="45"/>
      <c r="BL51" s="45"/>
      <c r="BM51" s="45"/>
      <c r="BN51" s="45"/>
      <c r="BO51" s="45"/>
      <c r="BP51" s="45"/>
      <c r="BQ51" s="45"/>
      <c r="BR51" s="45"/>
      <c r="BS51" s="45"/>
      <c r="BT51" s="45"/>
      <c r="BU51" s="73"/>
      <c r="BV51" s="73"/>
      <c r="BW51" s="73"/>
      <c r="BX51" s="73"/>
      <c r="BY51" s="73"/>
      <c r="BZ51" s="73"/>
      <c r="CA51" s="73"/>
      <c r="CB51" s="73"/>
      <c r="CC51" s="73"/>
      <c r="CD51" s="73"/>
      <c r="CE51" s="73"/>
      <c r="CF51" s="73"/>
      <c r="CG51" s="73"/>
    </row>
    <row r="52" spans="1:85" s="5" customFormat="1" ht="11.25" customHeight="1">
      <c r="A52" s="172"/>
      <c r="B52" s="173"/>
      <c r="C52" s="169" t="s">
        <v>87</v>
      </c>
      <c r="D52" s="169"/>
      <c r="E52" s="169"/>
      <c r="F52" s="11">
        <f t="shared" ref="F52:AU52" si="12">SUMIF($D$9:$D$46,"=preparator",F$9:F$46)</f>
        <v>0</v>
      </c>
      <c r="G52" s="11">
        <f t="shared" si="12"/>
        <v>0</v>
      </c>
      <c r="H52" s="11">
        <f t="shared" si="12"/>
        <v>0</v>
      </c>
      <c r="I52" s="11">
        <f t="shared" si="12"/>
        <v>0</v>
      </c>
      <c r="J52" s="11">
        <f t="shared" si="12"/>
        <v>0</v>
      </c>
      <c r="K52" s="11">
        <f t="shared" si="12"/>
        <v>0</v>
      </c>
      <c r="L52" s="11">
        <f t="shared" si="12"/>
        <v>0</v>
      </c>
      <c r="M52" s="11">
        <f t="shared" si="12"/>
        <v>0</v>
      </c>
      <c r="N52" s="11">
        <f t="shared" si="12"/>
        <v>0</v>
      </c>
      <c r="O52" s="11">
        <f t="shared" si="12"/>
        <v>0</v>
      </c>
      <c r="P52" s="11">
        <f t="shared" si="12"/>
        <v>0</v>
      </c>
      <c r="Q52" s="11">
        <f t="shared" si="12"/>
        <v>0</v>
      </c>
      <c r="R52" s="11">
        <f t="shared" si="12"/>
        <v>0</v>
      </c>
      <c r="S52" s="11">
        <f t="shared" si="12"/>
        <v>0</v>
      </c>
      <c r="T52" s="11">
        <f t="shared" si="12"/>
        <v>0</v>
      </c>
      <c r="U52" s="11">
        <f t="shared" si="12"/>
        <v>0</v>
      </c>
      <c r="V52" s="11">
        <f t="shared" si="12"/>
        <v>0</v>
      </c>
      <c r="W52" s="11">
        <f t="shared" si="12"/>
        <v>0</v>
      </c>
      <c r="X52" s="11">
        <f t="shared" si="12"/>
        <v>0</v>
      </c>
      <c r="Y52" s="11">
        <f t="shared" si="12"/>
        <v>0</v>
      </c>
      <c r="Z52" s="11">
        <f t="shared" si="12"/>
        <v>0</v>
      </c>
      <c r="AA52" s="11">
        <f t="shared" si="12"/>
        <v>0</v>
      </c>
      <c r="AB52" s="11">
        <f t="shared" si="12"/>
        <v>0</v>
      </c>
      <c r="AC52" s="11">
        <f t="shared" si="12"/>
        <v>0</v>
      </c>
      <c r="AD52" s="11">
        <f t="shared" si="12"/>
        <v>0</v>
      </c>
      <c r="AE52" s="11">
        <f t="shared" si="12"/>
        <v>0</v>
      </c>
      <c r="AF52" s="11">
        <f t="shared" si="12"/>
        <v>0</v>
      </c>
      <c r="AG52" s="11">
        <f t="shared" si="12"/>
        <v>0</v>
      </c>
      <c r="AH52" s="11">
        <f t="shared" si="12"/>
        <v>0</v>
      </c>
      <c r="AI52" s="11">
        <f t="shared" si="12"/>
        <v>0</v>
      </c>
      <c r="AJ52" s="11">
        <f t="shared" si="12"/>
        <v>0</v>
      </c>
      <c r="AK52" s="11">
        <f t="shared" si="12"/>
        <v>0</v>
      </c>
      <c r="AL52" s="11">
        <f t="shared" si="12"/>
        <v>0</v>
      </c>
      <c r="AM52" s="11">
        <f t="shared" si="12"/>
        <v>0</v>
      </c>
      <c r="AN52" s="11">
        <f t="shared" si="12"/>
        <v>0</v>
      </c>
      <c r="AO52" s="11">
        <f t="shared" si="12"/>
        <v>0</v>
      </c>
      <c r="AP52" s="11">
        <f t="shared" si="12"/>
        <v>0</v>
      </c>
      <c r="AQ52" s="11">
        <f t="shared" si="12"/>
        <v>0</v>
      </c>
      <c r="AR52" s="11">
        <f t="shared" si="12"/>
        <v>0</v>
      </c>
      <c r="AS52" s="11">
        <f t="shared" si="12"/>
        <v>0</v>
      </c>
      <c r="AT52" s="11">
        <f t="shared" si="12"/>
        <v>0</v>
      </c>
      <c r="AU52" s="11">
        <f t="shared" si="12"/>
        <v>0</v>
      </c>
      <c r="AV52" s="17"/>
      <c r="AW52" s="76"/>
      <c r="AX52" s="17"/>
      <c r="AY52" s="17"/>
      <c r="AZ52" s="45"/>
      <c r="BA52" s="17"/>
      <c r="BB52" s="17"/>
      <c r="BC52" s="17"/>
      <c r="BD52" s="17"/>
      <c r="BE52" s="17"/>
      <c r="BF52" s="45"/>
      <c r="BG52" s="45"/>
      <c r="BH52" s="45"/>
      <c r="BI52" s="45"/>
      <c r="BJ52" s="45"/>
      <c r="BK52" s="45"/>
      <c r="BL52" s="45"/>
      <c r="BM52" s="45"/>
      <c r="BN52" s="45"/>
      <c r="BO52" s="45"/>
      <c r="BP52" s="45"/>
      <c r="BQ52" s="45"/>
      <c r="BR52" s="45"/>
      <c r="BS52" s="45"/>
      <c r="BT52" s="45"/>
      <c r="BU52" s="73"/>
      <c r="BV52" s="73"/>
      <c r="BW52" s="73"/>
      <c r="BX52" s="73"/>
      <c r="BY52" s="73"/>
      <c r="BZ52" s="73"/>
      <c r="CA52" s="73"/>
      <c r="CB52" s="73"/>
      <c r="CC52" s="73"/>
      <c r="CD52" s="73"/>
      <c r="CE52" s="73"/>
      <c r="CF52" s="73"/>
      <c r="CG52" s="73"/>
    </row>
    <row r="53" spans="1:85" s="5" customFormat="1" ht="11.25" customHeight="1">
      <c r="A53" s="172"/>
      <c r="B53" s="173"/>
      <c r="C53" s="169" t="s">
        <v>69</v>
      </c>
      <c r="D53" s="169"/>
      <c r="E53" s="169"/>
      <c r="F53" s="11">
        <f t="shared" ref="F53:AU53" si="13">SUMIF($D$9:$D$46,"=CS I",F$9:F$46)</f>
        <v>0</v>
      </c>
      <c r="G53" s="11">
        <f t="shared" si="13"/>
        <v>0</v>
      </c>
      <c r="H53" s="11">
        <f t="shared" si="13"/>
        <v>0</v>
      </c>
      <c r="I53" s="11">
        <f t="shared" si="13"/>
        <v>0</v>
      </c>
      <c r="J53" s="11">
        <f t="shared" si="13"/>
        <v>0</v>
      </c>
      <c r="K53" s="11">
        <f t="shared" si="13"/>
        <v>0</v>
      </c>
      <c r="L53" s="11">
        <f t="shared" si="13"/>
        <v>0</v>
      </c>
      <c r="M53" s="11">
        <f t="shared" si="13"/>
        <v>0</v>
      </c>
      <c r="N53" s="11">
        <f t="shared" si="13"/>
        <v>0</v>
      </c>
      <c r="O53" s="11">
        <f t="shared" si="13"/>
        <v>0</v>
      </c>
      <c r="P53" s="11">
        <f t="shared" si="13"/>
        <v>0</v>
      </c>
      <c r="Q53" s="11">
        <f t="shared" si="13"/>
        <v>0</v>
      </c>
      <c r="R53" s="11">
        <f t="shared" si="13"/>
        <v>0</v>
      </c>
      <c r="S53" s="11">
        <f t="shared" si="13"/>
        <v>0</v>
      </c>
      <c r="T53" s="11">
        <f t="shared" si="13"/>
        <v>0</v>
      </c>
      <c r="U53" s="11">
        <f t="shared" si="13"/>
        <v>0</v>
      </c>
      <c r="V53" s="11">
        <f t="shared" si="13"/>
        <v>0</v>
      </c>
      <c r="W53" s="11">
        <f t="shared" si="13"/>
        <v>0</v>
      </c>
      <c r="X53" s="11">
        <f t="shared" si="13"/>
        <v>0</v>
      </c>
      <c r="Y53" s="11">
        <f t="shared" si="13"/>
        <v>0</v>
      </c>
      <c r="Z53" s="11">
        <f t="shared" si="13"/>
        <v>0</v>
      </c>
      <c r="AA53" s="11">
        <f t="shared" si="13"/>
        <v>0</v>
      </c>
      <c r="AB53" s="11">
        <f t="shared" si="13"/>
        <v>0</v>
      </c>
      <c r="AC53" s="11">
        <f t="shared" si="13"/>
        <v>0</v>
      </c>
      <c r="AD53" s="11">
        <f t="shared" si="13"/>
        <v>0</v>
      </c>
      <c r="AE53" s="11">
        <f t="shared" si="13"/>
        <v>0</v>
      </c>
      <c r="AF53" s="11">
        <f t="shared" si="13"/>
        <v>0</v>
      </c>
      <c r="AG53" s="11">
        <f t="shared" si="13"/>
        <v>0</v>
      </c>
      <c r="AH53" s="11">
        <f t="shared" si="13"/>
        <v>0</v>
      </c>
      <c r="AI53" s="11">
        <f t="shared" si="13"/>
        <v>0</v>
      </c>
      <c r="AJ53" s="11">
        <f t="shared" si="13"/>
        <v>0</v>
      </c>
      <c r="AK53" s="11">
        <f t="shared" si="13"/>
        <v>0</v>
      </c>
      <c r="AL53" s="11">
        <f t="shared" si="13"/>
        <v>0</v>
      </c>
      <c r="AM53" s="11">
        <f t="shared" si="13"/>
        <v>0</v>
      </c>
      <c r="AN53" s="11">
        <f t="shared" si="13"/>
        <v>0</v>
      </c>
      <c r="AO53" s="11">
        <f t="shared" si="13"/>
        <v>0</v>
      </c>
      <c r="AP53" s="11">
        <f t="shared" si="13"/>
        <v>0</v>
      </c>
      <c r="AQ53" s="11">
        <f t="shared" si="13"/>
        <v>0</v>
      </c>
      <c r="AR53" s="11">
        <f t="shared" si="13"/>
        <v>0</v>
      </c>
      <c r="AS53" s="11">
        <f t="shared" si="13"/>
        <v>0</v>
      </c>
      <c r="AT53" s="11">
        <f t="shared" si="13"/>
        <v>0</v>
      </c>
      <c r="AU53" s="11">
        <f t="shared" si="13"/>
        <v>0</v>
      </c>
      <c r="AV53" s="17"/>
      <c r="AW53" s="76"/>
      <c r="AX53" s="17"/>
      <c r="AY53" s="17"/>
      <c r="AZ53" s="45"/>
      <c r="BA53" s="17"/>
      <c r="BB53" s="17"/>
      <c r="BC53" s="17"/>
      <c r="BD53" s="17"/>
      <c r="BE53" s="17"/>
      <c r="BF53" s="45"/>
      <c r="BG53" s="45"/>
      <c r="BH53" s="45"/>
      <c r="BI53" s="45"/>
      <c r="BJ53" s="45"/>
      <c r="BK53" s="45"/>
      <c r="BL53" s="45"/>
      <c r="BM53" s="45"/>
      <c r="BN53" s="45"/>
      <c r="BO53" s="45"/>
      <c r="BP53" s="45"/>
      <c r="BQ53" s="45"/>
      <c r="BR53" s="45"/>
      <c r="BS53" s="45"/>
      <c r="BT53" s="45"/>
      <c r="BU53" s="73"/>
      <c r="BV53" s="73"/>
      <c r="BW53" s="73"/>
      <c r="BX53" s="73"/>
      <c r="BY53" s="73"/>
      <c r="BZ53" s="73"/>
      <c r="CA53" s="73"/>
      <c r="CB53" s="73"/>
      <c r="CC53" s="73"/>
      <c r="CD53" s="73"/>
      <c r="CE53" s="73"/>
      <c r="CF53" s="73"/>
      <c r="CG53" s="73"/>
    </row>
    <row r="54" spans="1:85" s="5" customFormat="1" ht="11.25" customHeight="1">
      <c r="A54" s="172"/>
      <c r="B54" s="173"/>
      <c r="C54" s="169" t="s">
        <v>70</v>
      </c>
      <c r="D54" s="169"/>
      <c r="E54" s="169"/>
      <c r="F54" s="11">
        <f t="shared" ref="F54:AU54" si="14">SUMIF($D$9:$D$46,"=CS II",F$9:F$46)</f>
        <v>0</v>
      </c>
      <c r="G54" s="11">
        <f t="shared" si="14"/>
        <v>0</v>
      </c>
      <c r="H54" s="11">
        <f t="shared" si="14"/>
        <v>0</v>
      </c>
      <c r="I54" s="11">
        <f t="shared" si="14"/>
        <v>0</v>
      </c>
      <c r="J54" s="11">
        <f t="shared" si="14"/>
        <v>0</v>
      </c>
      <c r="K54" s="11">
        <f t="shared" si="14"/>
        <v>0</v>
      </c>
      <c r="L54" s="11">
        <f t="shared" si="14"/>
        <v>0</v>
      </c>
      <c r="M54" s="11">
        <f t="shared" si="14"/>
        <v>0</v>
      </c>
      <c r="N54" s="11">
        <f t="shared" si="14"/>
        <v>0</v>
      </c>
      <c r="O54" s="11">
        <f t="shared" si="14"/>
        <v>0</v>
      </c>
      <c r="P54" s="11">
        <f t="shared" si="14"/>
        <v>0</v>
      </c>
      <c r="Q54" s="11">
        <f t="shared" si="14"/>
        <v>0</v>
      </c>
      <c r="R54" s="11">
        <f t="shared" si="14"/>
        <v>0</v>
      </c>
      <c r="S54" s="11">
        <f t="shared" si="14"/>
        <v>0</v>
      </c>
      <c r="T54" s="11">
        <f t="shared" si="14"/>
        <v>0</v>
      </c>
      <c r="U54" s="11">
        <f t="shared" si="14"/>
        <v>0</v>
      </c>
      <c r="V54" s="11">
        <f t="shared" si="14"/>
        <v>0</v>
      </c>
      <c r="W54" s="11">
        <f t="shared" si="14"/>
        <v>0</v>
      </c>
      <c r="X54" s="11">
        <f t="shared" si="14"/>
        <v>0</v>
      </c>
      <c r="Y54" s="11">
        <f t="shared" si="14"/>
        <v>0</v>
      </c>
      <c r="Z54" s="11">
        <f t="shared" si="14"/>
        <v>0</v>
      </c>
      <c r="AA54" s="11">
        <f t="shared" si="14"/>
        <v>0</v>
      </c>
      <c r="AB54" s="11">
        <f t="shared" si="14"/>
        <v>0</v>
      </c>
      <c r="AC54" s="11">
        <f t="shared" si="14"/>
        <v>0</v>
      </c>
      <c r="AD54" s="11">
        <f t="shared" si="14"/>
        <v>0</v>
      </c>
      <c r="AE54" s="11">
        <f t="shared" si="14"/>
        <v>0</v>
      </c>
      <c r="AF54" s="11">
        <f t="shared" si="14"/>
        <v>0</v>
      </c>
      <c r="AG54" s="11">
        <f t="shared" si="14"/>
        <v>0</v>
      </c>
      <c r="AH54" s="11">
        <f t="shared" si="14"/>
        <v>0</v>
      </c>
      <c r="AI54" s="11">
        <f t="shared" si="14"/>
        <v>0</v>
      </c>
      <c r="AJ54" s="11">
        <f t="shared" si="14"/>
        <v>0</v>
      </c>
      <c r="AK54" s="11">
        <f t="shared" si="14"/>
        <v>0</v>
      </c>
      <c r="AL54" s="11">
        <f t="shared" si="14"/>
        <v>0</v>
      </c>
      <c r="AM54" s="11">
        <f t="shared" si="14"/>
        <v>0</v>
      </c>
      <c r="AN54" s="11">
        <f t="shared" si="14"/>
        <v>0</v>
      </c>
      <c r="AO54" s="11">
        <f t="shared" si="14"/>
        <v>0</v>
      </c>
      <c r="AP54" s="11">
        <f t="shared" si="14"/>
        <v>0</v>
      </c>
      <c r="AQ54" s="11">
        <f t="shared" si="14"/>
        <v>0</v>
      </c>
      <c r="AR54" s="11">
        <f t="shared" si="14"/>
        <v>0</v>
      </c>
      <c r="AS54" s="11">
        <f t="shared" si="14"/>
        <v>0</v>
      </c>
      <c r="AT54" s="11">
        <f t="shared" si="14"/>
        <v>0</v>
      </c>
      <c r="AU54" s="11">
        <f t="shared" si="14"/>
        <v>0</v>
      </c>
      <c r="AV54" s="17"/>
      <c r="AW54" s="76"/>
      <c r="AX54" s="17"/>
      <c r="AY54" s="17"/>
      <c r="AZ54" s="45"/>
      <c r="BA54" s="17"/>
      <c r="BB54" s="17"/>
      <c r="BC54" s="17"/>
      <c r="BD54" s="17"/>
      <c r="BE54" s="17"/>
      <c r="BF54" s="45"/>
      <c r="BG54" s="45"/>
      <c r="BH54" s="45"/>
      <c r="BI54" s="45"/>
      <c r="BJ54" s="45"/>
      <c r="BK54" s="45"/>
      <c r="BL54" s="45"/>
      <c r="BM54" s="45"/>
      <c r="BN54" s="45"/>
      <c r="BO54" s="45"/>
      <c r="BP54" s="45"/>
      <c r="BQ54" s="45"/>
      <c r="BR54" s="45"/>
      <c r="BS54" s="45"/>
      <c r="BT54" s="45"/>
      <c r="BU54" s="73"/>
      <c r="BV54" s="73"/>
      <c r="BW54" s="73"/>
      <c r="BX54" s="73"/>
      <c r="BY54" s="73"/>
      <c r="BZ54" s="73"/>
      <c r="CA54" s="73"/>
      <c r="CB54" s="73"/>
      <c r="CC54" s="73"/>
      <c r="CD54" s="73"/>
      <c r="CE54" s="73"/>
      <c r="CF54" s="73"/>
      <c r="CG54" s="73"/>
    </row>
    <row r="55" spans="1:85" s="5" customFormat="1" ht="11.25" customHeight="1">
      <c r="A55" s="172"/>
      <c r="B55" s="173"/>
      <c r="C55" s="169" t="s">
        <v>71</v>
      </c>
      <c r="D55" s="169"/>
      <c r="E55" s="169"/>
      <c r="F55" s="11">
        <f t="shared" ref="F55:AU55" si="15">SUMIF($D$9:$D$46,"=CS III",F$9:F$46)</f>
        <v>0</v>
      </c>
      <c r="G55" s="11">
        <f t="shared" si="15"/>
        <v>0</v>
      </c>
      <c r="H55" s="11">
        <f t="shared" si="15"/>
        <v>0</v>
      </c>
      <c r="I55" s="11">
        <f t="shared" si="15"/>
        <v>0</v>
      </c>
      <c r="J55" s="11">
        <f t="shared" si="15"/>
        <v>0</v>
      </c>
      <c r="K55" s="11">
        <f t="shared" si="15"/>
        <v>0</v>
      </c>
      <c r="L55" s="11">
        <f t="shared" si="15"/>
        <v>0</v>
      </c>
      <c r="M55" s="11">
        <f t="shared" si="15"/>
        <v>0</v>
      </c>
      <c r="N55" s="11">
        <f t="shared" si="15"/>
        <v>0</v>
      </c>
      <c r="O55" s="11">
        <f t="shared" si="15"/>
        <v>0</v>
      </c>
      <c r="P55" s="11">
        <f t="shared" si="15"/>
        <v>0</v>
      </c>
      <c r="Q55" s="11">
        <f t="shared" si="15"/>
        <v>0</v>
      </c>
      <c r="R55" s="11">
        <f t="shared" si="15"/>
        <v>0</v>
      </c>
      <c r="S55" s="11">
        <f t="shared" si="15"/>
        <v>0</v>
      </c>
      <c r="T55" s="11">
        <f t="shared" si="15"/>
        <v>0</v>
      </c>
      <c r="U55" s="11">
        <f t="shared" si="15"/>
        <v>0</v>
      </c>
      <c r="V55" s="11">
        <f t="shared" si="15"/>
        <v>0</v>
      </c>
      <c r="W55" s="11">
        <f t="shared" si="15"/>
        <v>0</v>
      </c>
      <c r="X55" s="11">
        <f t="shared" si="15"/>
        <v>0</v>
      </c>
      <c r="Y55" s="11">
        <f t="shared" si="15"/>
        <v>0</v>
      </c>
      <c r="Z55" s="11">
        <f t="shared" si="15"/>
        <v>0</v>
      </c>
      <c r="AA55" s="11">
        <f t="shared" si="15"/>
        <v>0</v>
      </c>
      <c r="AB55" s="11">
        <f t="shared" si="15"/>
        <v>0</v>
      </c>
      <c r="AC55" s="11">
        <f t="shared" si="15"/>
        <v>0</v>
      </c>
      <c r="AD55" s="11">
        <f t="shared" si="15"/>
        <v>0</v>
      </c>
      <c r="AE55" s="11">
        <f t="shared" si="15"/>
        <v>0</v>
      </c>
      <c r="AF55" s="11">
        <f t="shared" si="15"/>
        <v>0</v>
      </c>
      <c r="AG55" s="11">
        <f t="shared" si="15"/>
        <v>0</v>
      </c>
      <c r="AH55" s="11">
        <f t="shared" si="15"/>
        <v>0</v>
      </c>
      <c r="AI55" s="11">
        <f t="shared" si="15"/>
        <v>0</v>
      </c>
      <c r="AJ55" s="11">
        <f t="shared" si="15"/>
        <v>0</v>
      </c>
      <c r="AK55" s="11">
        <f t="shared" si="15"/>
        <v>0</v>
      </c>
      <c r="AL55" s="11">
        <f t="shared" si="15"/>
        <v>0</v>
      </c>
      <c r="AM55" s="11">
        <f t="shared" si="15"/>
        <v>0</v>
      </c>
      <c r="AN55" s="11">
        <f t="shared" si="15"/>
        <v>0</v>
      </c>
      <c r="AO55" s="11">
        <f t="shared" si="15"/>
        <v>0</v>
      </c>
      <c r="AP55" s="11">
        <f t="shared" si="15"/>
        <v>0</v>
      </c>
      <c r="AQ55" s="11">
        <f t="shared" si="15"/>
        <v>0</v>
      </c>
      <c r="AR55" s="11">
        <f t="shared" si="15"/>
        <v>0</v>
      </c>
      <c r="AS55" s="11">
        <f t="shared" si="15"/>
        <v>0</v>
      </c>
      <c r="AT55" s="11">
        <f t="shared" si="15"/>
        <v>0</v>
      </c>
      <c r="AU55" s="11">
        <f t="shared" si="15"/>
        <v>0</v>
      </c>
      <c r="AV55" s="17"/>
      <c r="AW55" s="76"/>
      <c r="AX55" s="17"/>
      <c r="AY55" s="17"/>
      <c r="AZ55" s="45"/>
      <c r="BA55" s="17"/>
      <c r="BB55" s="17"/>
      <c r="BC55" s="17"/>
      <c r="BD55" s="17"/>
      <c r="BE55" s="17"/>
      <c r="BF55" s="45"/>
      <c r="BG55" s="45"/>
      <c r="BH55" s="45"/>
      <c r="BI55" s="45"/>
      <c r="BJ55" s="45"/>
      <c r="BK55" s="45"/>
      <c r="BL55" s="45"/>
      <c r="BM55" s="45"/>
      <c r="BN55" s="45"/>
      <c r="BO55" s="45"/>
      <c r="BP55" s="45"/>
      <c r="BQ55" s="45"/>
      <c r="BR55" s="45"/>
      <c r="BS55" s="45"/>
      <c r="BT55" s="45"/>
      <c r="BU55" s="73"/>
      <c r="BV55" s="73"/>
      <c r="BW55" s="73"/>
      <c r="BX55" s="73"/>
      <c r="BY55" s="73"/>
      <c r="BZ55" s="73"/>
      <c r="CA55" s="73"/>
      <c r="CB55" s="73"/>
      <c r="CC55" s="73"/>
      <c r="CD55" s="73"/>
      <c r="CE55" s="73"/>
      <c r="CF55" s="73"/>
      <c r="CG55" s="73"/>
    </row>
    <row r="56" spans="1:85" s="5" customFormat="1" ht="11.25" customHeight="1">
      <c r="A56" s="172"/>
      <c r="B56" s="173"/>
      <c r="C56" s="169" t="s">
        <v>88</v>
      </c>
      <c r="D56" s="169"/>
      <c r="E56" s="169"/>
      <c r="F56" s="11">
        <f t="shared" ref="F56:AU56" si="16">SUMIF($D$9:$D$46,"=Cercetator",F$9:F$46)</f>
        <v>0</v>
      </c>
      <c r="G56" s="11">
        <f t="shared" si="16"/>
        <v>0</v>
      </c>
      <c r="H56" s="11">
        <f t="shared" si="16"/>
        <v>0</v>
      </c>
      <c r="I56" s="11">
        <f t="shared" si="16"/>
        <v>0</v>
      </c>
      <c r="J56" s="11">
        <f t="shared" si="16"/>
        <v>0</v>
      </c>
      <c r="K56" s="11">
        <f t="shared" si="16"/>
        <v>0</v>
      </c>
      <c r="L56" s="11">
        <f t="shared" si="16"/>
        <v>0</v>
      </c>
      <c r="M56" s="11">
        <f t="shared" si="16"/>
        <v>0</v>
      </c>
      <c r="N56" s="11">
        <f t="shared" si="16"/>
        <v>0</v>
      </c>
      <c r="O56" s="11">
        <f t="shared" si="16"/>
        <v>0</v>
      </c>
      <c r="P56" s="11">
        <f t="shared" si="16"/>
        <v>0</v>
      </c>
      <c r="Q56" s="11">
        <f t="shared" si="16"/>
        <v>0</v>
      </c>
      <c r="R56" s="11">
        <f t="shared" si="16"/>
        <v>0</v>
      </c>
      <c r="S56" s="11">
        <f t="shared" si="16"/>
        <v>0</v>
      </c>
      <c r="T56" s="11">
        <f t="shared" si="16"/>
        <v>0</v>
      </c>
      <c r="U56" s="11">
        <f t="shared" si="16"/>
        <v>0</v>
      </c>
      <c r="V56" s="11">
        <f t="shared" si="16"/>
        <v>0</v>
      </c>
      <c r="W56" s="11">
        <f t="shared" si="16"/>
        <v>0</v>
      </c>
      <c r="X56" s="11">
        <f t="shared" si="16"/>
        <v>0</v>
      </c>
      <c r="Y56" s="11">
        <f t="shared" si="16"/>
        <v>0</v>
      </c>
      <c r="Z56" s="11">
        <f t="shared" si="16"/>
        <v>0</v>
      </c>
      <c r="AA56" s="11">
        <f t="shared" si="16"/>
        <v>0</v>
      </c>
      <c r="AB56" s="11">
        <f t="shared" si="16"/>
        <v>0</v>
      </c>
      <c r="AC56" s="11">
        <f t="shared" si="16"/>
        <v>0</v>
      </c>
      <c r="AD56" s="11">
        <f t="shared" si="16"/>
        <v>0</v>
      </c>
      <c r="AE56" s="11">
        <f t="shared" si="16"/>
        <v>0</v>
      </c>
      <c r="AF56" s="11">
        <f t="shared" si="16"/>
        <v>0</v>
      </c>
      <c r="AG56" s="11">
        <f t="shared" si="16"/>
        <v>0</v>
      </c>
      <c r="AH56" s="11">
        <f t="shared" si="16"/>
        <v>0</v>
      </c>
      <c r="AI56" s="11">
        <f t="shared" si="16"/>
        <v>0</v>
      </c>
      <c r="AJ56" s="11">
        <f t="shared" si="16"/>
        <v>0</v>
      </c>
      <c r="AK56" s="11">
        <f t="shared" si="16"/>
        <v>0</v>
      </c>
      <c r="AL56" s="11">
        <f t="shared" si="16"/>
        <v>0</v>
      </c>
      <c r="AM56" s="11">
        <f t="shared" si="16"/>
        <v>0</v>
      </c>
      <c r="AN56" s="11">
        <f t="shared" si="16"/>
        <v>0</v>
      </c>
      <c r="AO56" s="11">
        <f t="shared" si="16"/>
        <v>0</v>
      </c>
      <c r="AP56" s="11">
        <f t="shared" si="16"/>
        <v>0</v>
      </c>
      <c r="AQ56" s="11">
        <f t="shared" si="16"/>
        <v>0</v>
      </c>
      <c r="AR56" s="11">
        <f t="shared" si="16"/>
        <v>0</v>
      </c>
      <c r="AS56" s="11">
        <f t="shared" si="16"/>
        <v>0</v>
      </c>
      <c r="AT56" s="11">
        <f t="shared" si="16"/>
        <v>0</v>
      </c>
      <c r="AU56" s="11">
        <f t="shared" si="16"/>
        <v>0</v>
      </c>
      <c r="AV56" s="17"/>
      <c r="AW56" s="76"/>
      <c r="AX56" s="17"/>
      <c r="AY56" s="17"/>
      <c r="AZ56" s="45"/>
      <c r="BA56" s="17"/>
      <c r="BB56" s="17"/>
      <c r="BC56" s="17"/>
      <c r="BD56" s="17"/>
      <c r="BE56" s="17"/>
      <c r="BF56" s="45"/>
      <c r="BG56" s="45"/>
      <c r="BH56" s="45"/>
      <c r="BI56" s="45"/>
      <c r="BJ56" s="45"/>
      <c r="BK56" s="45"/>
      <c r="BL56" s="45"/>
      <c r="BM56" s="45"/>
      <c r="BN56" s="45"/>
      <c r="BO56" s="45"/>
      <c r="BP56" s="45"/>
      <c r="BQ56" s="45"/>
      <c r="BR56" s="45"/>
      <c r="BS56" s="45"/>
      <c r="BT56" s="45"/>
      <c r="BU56" s="73"/>
      <c r="BV56" s="73"/>
      <c r="BW56" s="73"/>
      <c r="BX56" s="73"/>
      <c r="BY56" s="73"/>
      <c r="BZ56" s="73"/>
      <c r="CA56" s="73"/>
      <c r="CB56" s="73"/>
      <c r="CC56" s="73"/>
      <c r="CD56" s="73"/>
      <c r="CE56" s="73"/>
      <c r="CF56" s="73"/>
      <c r="CG56" s="73"/>
    </row>
    <row r="57" spans="1:85" s="5" customFormat="1" ht="10.5" customHeight="1">
      <c r="A57" s="174"/>
      <c r="B57" s="175"/>
      <c r="C57" s="169" t="s">
        <v>73</v>
      </c>
      <c r="D57" s="169"/>
      <c r="E57" s="169"/>
      <c r="F57" s="11">
        <f t="shared" ref="F57:AU57" si="17">SUMIF($D$9:$D$46,"=asistent cercetare",F$9:F$46)</f>
        <v>0</v>
      </c>
      <c r="G57" s="11">
        <f t="shared" si="17"/>
        <v>0</v>
      </c>
      <c r="H57" s="11">
        <f t="shared" si="17"/>
        <v>0</v>
      </c>
      <c r="I57" s="11">
        <f t="shared" si="17"/>
        <v>0</v>
      </c>
      <c r="J57" s="11">
        <f t="shared" si="17"/>
        <v>0</v>
      </c>
      <c r="K57" s="11">
        <f t="shared" si="17"/>
        <v>0</v>
      </c>
      <c r="L57" s="11">
        <f t="shared" si="17"/>
        <v>0</v>
      </c>
      <c r="M57" s="11">
        <f t="shared" si="17"/>
        <v>0</v>
      </c>
      <c r="N57" s="11">
        <f t="shared" si="17"/>
        <v>0</v>
      </c>
      <c r="O57" s="11">
        <f t="shared" si="17"/>
        <v>0</v>
      </c>
      <c r="P57" s="11">
        <f t="shared" si="17"/>
        <v>0</v>
      </c>
      <c r="Q57" s="11">
        <f t="shared" si="17"/>
        <v>0</v>
      </c>
      <c r="R57" s="11">
        <f t="shared" si="17"/>
        <v>0</v>
      </c>
      <c r="S57" s="11">
        <f t="shared" si="17"/>
        <v>0</v>
      </c>
      <c r="T57" s="11">
        <f t="shared" si="17"/>
        <v>0</v>
      </c>
      <c r="U57" s="11">
        <f t="shared" si="17"/>
        <v>0</v>
      </c>
      <c r="V57" s="11">
        <f t="shared" si="17"/>
        <v>0</v>
      </c>
      <c r="W57" s="11">
        <f t="shared" si="17"/>
        <v>0</v>
      </c>
      <c r="X57" s="11">
        <f t="shared" si="17"/>
        <v>0</v>
      </c>
      <c r="Y57" s="11">
        <f t="shared" si="17"/>
        <v>0</v>
      </c>
      <c r="Z57" s="11">
        <f t="shared" si="17"/>
        <v>0</v>
      </c>
      <c r="AA57" s="11">
        <f t="shared" si="17"/>
        <v>0</v>
      </c>
      <c r="AB57" s="11">
        <f t="shared" si="17"/>
        <v>0</v>
      </c>
      <c r="AC57" s="11">
        <f t="shared" si="17"/>
        <v>0</v>
      </c>
      <c r="AD57" s="11">
        <f t="shared" si="17"/>
        <v>0</v>
      </c>
      <c r="AE57" s="11">
        <f t="shared" si="17"/>
        <v>0</v>
      </c>
      <c r="AF57" s="11">
        <f t="shared" si="17"/>
        <v>0</v>
      </c>
      <c r="AG57" s="11">
        <f t="shared" si="17"/>
        <v>0</v>
      </c>
      <c r="AH57" s="11">
        <f t="shared" si="17"/>
        <v>0</v>
      </c>
      <c r="AI57" s="11">
        <f t="shared" si="17"/>
        <v>0</v>
      </c>
      <c r="AJ57" s="11">
        <f t="shared" si="17"/>
        <v>0</v>
      </c>
      <c r="AK57" s="11">
        <f t="shared" si="17"/>
        <v>0</v>
      </c>
      <c r="AL57" s="11">
        <f t="shared" si="17"/>
        <v>0</v>
      </c>
      <c r="AM57" s="11">
        <f t="shared" si="17"/>
        <v>0</v>
      </c>
      <c r="AN57" s="11">
        <f t="shared" si="17"/>
        <v>0</v>
      </c>
      <c r="AO57" s="11">
        <f t="shared" si="17"/>
        <v>0</v>
      </c>
      <c r="AP57" s="11">
        <f t="shared" si="17"/>
        <v>0</v>
      </c>
      <c r="AQ57" s="11">
        <f t="shared" si="17"/>
        <v>0</v>
      </c>
      <c r="AR57" s="11">
        <f t="shared" si="17"/>
        <v>0</v>
      </c>
      <c r="AS57" s="11">
        <f t="shared" si="17"/>
        <v>0</v>
      </c>
      <c r="AT57" s="11">
        <f t="shared" si="17"/>
        <v>0</v>
      </c>
      <c r="AU57" s="11">
        <f t="shared" si="17"/>
        <v>0</v>
      </c>
      <c r="AV57" s="17"/>
      <c r="AW57" s="76"/>
      <c r="AX57" s="17"/>
      <c r="AY57" s="17"/>
      <c r="AZ57" s="45"/>
      <c r="BA57" s="17"/>
      <c r="BB57" s="17"/>
      <c r="BC57" s="17"/>
      <c r="BD57" s="17"/>
      <c r="BE57" s="17"/>
      <c r="BF57" s="45"/>
      <c r="BG57" s="45"/>
      <c r="BH57" s="45"/>
      <c r="BI57" s="45"/>
      <c r="BJ57" s="45"/>
      <c r="BK57" s="45"/>
      <c r="BL57" s="45"/>
      <c r="BM57" s="45"/>
      <c r="BN57" s="45"/>
      <c r="BO57" s="45"/>
      <c r="BP57" s="45"/>
      <c r="BQ57" s="45"/>
      <c r="BR57" s="45"/>
      <c r="BS57" s="45"/>
      <c r="BT57" s="45"/>
      <c r="BU57" s="73"/>
      <c r="BV57" s="73"/>
      <c r="BW57" s="73"/>
      <c r="BX57" s="73"/>
      <c r="BY57" s="73"/>
      <c r="BZ57" s="73"/>
      <c r="CA57" s="73"/>
      <c r="CB57" s="73"/>
      <c r="CC57" s="73"/>
      <c r="CD57" s="73"/>
      <c r="CE57" s="73"/>
      <c r="CF57" s="73"/>
      <c r="CG57" s="73"/>
    </row>
    <row r="58" spans="1:85">
      <c r="AV58" s="4"/>
      <c r="AW58" s="77"/>
      <c r="AX58" s="4"/>
      <c r="AY58" s="4"/>
      <c r="AZ58" s="46"/>
      <c r="BA58" s="4"/>
      <c r="BB58" s="4"/>
      <c r="BC58" s="17"/>
      <c r="BD58" s="17"/>
      <c r="BE58" s="17"/>
      <c r="BF58" s="45"/>
      <c r="BG58" s="45"/>
      <c r="BH58" s="45"/>
      <c r="BI58" s="45"/>
      <c r="BJ58" s="45"/>
      <c r="BK58" s="45"/>
      <c r="BL58" s="45"/>
      <c r="BM58" s="45"/>
      <c r="BN58" s="45"/>
      <c r="BO58" s="45"/>
      <c r="BP58" s="45"/>
      <c r="BQ58" s="45"/>
      <c r="BR58" s="46"/>
      <c r="BS58" s="46"/>
      <c r="BT58" s="46"/>
      <c r="BU58" s="73"/>
    </row>
    <row r="59" spans="1:85">
      <c r="AV59" s="4"/>
      <c r="AW59" s="77"/>
      <c r="AX59" s="4"/>
      <c r="AY59" s="4"/>
      <c r="AZ59" s="46"/>
      <c r="BA59" s="4"/>
      <c r="BB59" s="4"/>
      <c r="BC59" s="17"/>
      <c r="BD59" s="17"/>
      <c r="BE59" s="17"/>
      <c r="BF59" s="45"/>
      <c r="BG59" s="45"/>
      <c r="BH59" s="45"/>
      <c r="BI59" s="45"/>
      <c r="BJ59" s="45"/>
      <c r="BK59" s="45"/>
      <c r="BL59" s="45"/>
      <c r="BM59" s="45"/>
      <c r="BN59" s="45"/>
      <c r="BO59" s="45"/>
      <c r="BP59" s="45"/>
      <c r="BQ59" s="45"/>
      <c r="BR59" s="46"/>
      <c r="BS59" s="46"/>
      <c r="BT59" s="46"/>
      <c r="BU59" s="73"/>
    </row>
    <row r="60" spans="1:85">
      <c r="AS60" s="12"/>
      <c r="AT60" s="18"/>
      <c r="AV60" s="4"/>
      <c r="AW60" s="77"/>
      <c r="AX60" s="4"/>
      <c r="AY60" s="4"/>
      <c r="AZ60" s="46"/>
      <c r="BA60" s="4"/>
      <c r="BB60" s="4"/>
      <c r="BC60" s="17"/>
      <c r="BD60" s="17"/>
      <c r="BE60" s="17"/>
      <c r="BF60" s="45"/>
      <c r="BG60" s="45"/>
      <c r="BH60" s="45"/>
      <c r="BI60" s="45"/>
      <c r="BJ60" s="45"/>
      <c r="BK60" s="45"/>
      <c r="BL60" s="45"/>
      <c r="BM60" s="45"/>
      <c r="BN60" s="45"/>
      <c r="BO60" s="45"/>
      <c r="BP60" s="45"/>
      <c r="BQ60" s="45"/>
      <c r="BR60" s="46"/>
      <c r="BS60" s="46"/>
      <c r="BT60" s="46"/>
      <c r="BU60" s="73"/>
    </row>
    <row r="61" spans="1:85" hidden="1">
      <c r="B61" s="42" t="s">
        <v>182</v>
      </c>
      <c r="G61" s="168"/>
      <c r="H61" s="168"/>
      <c r="I61" s="168"/>
      <c r="J61" s="168"/>
      <c r="K61" s="168"/>
      <c r="L61" s="168"/>
      <c r="M61" s="168"/>
      <c r="N61" s="79"/>
      <c r="AV61" s="4"/>
      <c r="AW61" s="77"/>
      <c r="AX61" s="4"/>
      <c r="AY61" s="4"/>
      <c r="AZ61" s="46"/>
      <c r="BA61" s="4"/>
      <c r="BB61" s="4"/>
      <c r="BC61" s="17"/>
      <c r="BD61" s="17"/>
      <c r="BE61" s="17"/>
      <c r="BF61" s="45"/>
      <c r="BG61" s="45"/>
      <c r="BH61" s="45"/>
      <c r="BI61" s="45"/>
      <c r="BJ61" s="45"/>
      <c r="BK61" s="45"/>
      <c r="BL61" s="45"/>
      <c r="BM61" s="45"/>
      <c r="BN61" s="45"/>
      <c r="BO61" s="45"/>
      <c r="BP61" s="45"/>
      <c r="BQ61" s="45"/>
      <c r="BR61" s="46"/>
      <c r="BS61" s="46"/>
      <c r="BT61" s="46"/>
    </row>
    <row r="62" spans="1:85" hidden="1">
      <c r="B62" s="183" t="s">
        <v>62</v>
      </c>
      <c r="C62" s="13" t="s">
        <v>63</v>
      </c>
      <c r="D62" s="1" t="s">
        <v>63</v>
      </c>
      <c r="AV62" s="4"/>
      <c r="AW62" s="77"/>
      <c r="AX62" s="4"/>
      <c r="AY62" s="4"/>
      <c r="AZ62" s="46"/>
      <c r="BA62" s="4"/>
      <c r="BB62" s="4"/>
      <c r="BC62" s="17"/>
      <c r="BD62" s="17"/>
      <c r="BE62" s="17"/>
      <c r="BF62" s="45"/>
      <c r="BG62" s="45"/>
      <c r="BH62" s="45"/>
      <c r="BI62" s="45"/>
      <c r="BJ62" s="45"/>
      <c r="BK62" s="45"/>
      <c r="BL62" s="45"/>
      <c r="BM62" s="45"/>
      <c r="BN62" s="45"/>
      <c r="BO62" s="45"/>
      <c r="BP62" s="45"/>
      <c r="BQ62" s="45"/>
      <c r="BR62" s="46"/>
      <c r="BS62" s="46"/>
      <c r="BT62" s="46"/>
    </row>
    <row r="63" spans="1:85" ht="25.5" hidden="1">
      <c r="B63" s="167"/>
      <c r="C63" s="13" t="s">
        <v>92</v>
      </c>
      <c r="D63" s="1" t="s">
        <v>67</v>
      </c>
    </row>
    <row r="64" spans="1:85" hidden="1">
      <c r="B64" s="167"/>
      <c r="C64" s="13" t="s">
        <v>93</v>
      </c>
      <c r="D64" s="1" t="s">
        <v>68</v>
      </c>
    </row>
    <row r="65" spans="2:4" hidden="1">
      <c r="B65" s="167"/>
      <c r="C65" s="13" t="s">
        <v>64</v>
      </c>
      <c r="D65" s="1" t="s">
        <v>64</v>
      </c>
    </row>
    <row r="66" spans="2:4" hidden="1">
      <c r="B66" s="167"/>
      <c r="C66" s="13" t="s">
        <v>65</v>
      </c>
      <c r="D66" s="1" t="s">
        <v>65</v>
      </c>
    </row>
    <row r="67" spans="2:4" hidden="1">
      <c r="B67" s="166" t="s">
        <v>66</v>
      </c>
      <c r="C67" s="13" t="s">
        <v>96</v>
      </c>
      <c r="D67" s="1" t="s">
        <v>69</v>
      </c>
    </row>
    <row r="68" spans="2:4" hidden="1">
      <c r="B68" s="167"/>
      <c r="C68" s="13" t="s">
        <v>95</v>
      </c>
      <c r="D68" s="1" t="s">
        <v>70</v>
      </c>
    </row>
    <row r="69" spans="2:4" hidden="1">
      <c r="B69" s="167"/>
      <c r="C69" s="13" t="s">
        <v>94</v>
      </c>
      <c r="D69" s="1" t="s">
        <v>71</v>
      </c>
    </row>
    <row r="70" spans="2:4" hidden="1">
      <c r="B70" s="167"/>
      <c r="C70" s="13" t="s">
        <v>107</v>
      </c>
      <c r="D70" s="1" t="s">
        <v>72</v>
      </c>
    </row>
    <row r="71" spans="2:4" ht="26.25" hidden="1" thickBot="1">
      <c r="B71" s="167"/>
      <c r="C71" s="13" t="s">
        <v>97</v>
      </c>
      <c r="D71" s="2" t="s">
        <v>73</v>
      </c>
    </row>
    <row r="72" spans="2:4" hidden="1"/>
  </sheetData>
  <sheetProtection algorithmName="SHA-512" hashValue="ezTqx5uNbb5k4Yc12gadtNt310uqkJg0FhrMVGJDtvpHRmjbEf9X/Su6tvpVU3xsEwbc4GeHhr2K5sL1c/EoMA==" saltValue="tq+JN2UXFZWKDg5R9xpxKw==" spinCount="100000" sheet="1" objects="1" scenarios="1" formatColumns="0" formatRows="0" insertColumns="0" insertRows="0"/>
  <mergeCells count="102">
    <mergeCell ref="B62:B66"/>
    <mergeCell ref="A47:E47"/>
    <mergeCell ref="AV47:AX47"/>
    <mergeCell ref="AZ47:BC47"/>
    <mergeCell ref="AY5:AY6"/>
    <mergeCell ref="AZ5:AZ6"/>
    <mergeCell ref="BA5:BA6"/>
    <mergeCell ref="BB5:BB6"/>
    <mergeCell ref="BC5:BC6"/>
    <mergeCell ref="AQ5:AQ6"/>
    <mergeCell ref="AR5:AR6"/>
    <mergeCell ref="AS5:AS6"/>
    <mergeCell ref="AT5:AT6"/>
    <mergeCell ref="AV5:AV6"/>
    <mergeCell ref="F4:F6"/>
    <mergeCell ref="AX5:AX6"/>
    <mergeCell ref="AK5:AK6"/>
    <mergeCell ref="B7:C7"/>
    <mergeCell ref="G7:AT7"/>
    <mergeCell ref="H5:H6"/>
    <mergeCell ref="AV3:CG3"/>
    <mergeCell ref="BS7:BT7"/>
    <mergeCell ref="B67:B71"/>
    <mergeCell ref="G61:J61"/>
    <mergeCell ref="K61:M61"/>
    <mergeCell ref="C55:E55"/>
    <mergeCell ref="C56:E56"/>
    <mergeCell ref="C57:E57"/>
    <mergeCell ref="A48:B57"/>
    <mergeCell ref="C48:E48"/>
    <mergeCell ref="C49:E49"/>
    <mergeCell ref="C50:E50"/>
    <mergeCell ref="C51:E51"/>
    <mergeCell ref="C52:E52"/>
    <mergeCell ref="C53:E53"/>
    <mergeCell ref="C54:E54"/>
    <mergeCell ref="BF4:BT4"/>
    <mergeCell ref="AW5:AW6"/>
    <mergeCell ref="AV4:AZ4"/>
    <mergeCell ref="BP5:BR5"/>
    <mergeCell ref="AL5:AL6"/>
    <mergeCell ref="AM5:AM6"/>
    <mergeCell ref="AN5:AN6"/>
    <mergeCell ref="AO5:AO6"/>
    <mergeCell ref="A2:F2"/>
    <mergeCell ref="A4:A6"/>
    <mergeCell ref="B4:B6"/>
    <mergeCell ref="C4:C6"/>
    <mergeCell ref="D4:D6"/>
    <mergeCell ref="E4:E6"/>
    <mergeCell ref="O5:O6"/>
    <mergeCell ref="P5:P6"/>
    <mergeCell ref="Q5:Q6"/>
    <mergeCell ref="G5:G6"/>
    <mergeCell ref="I5:I6"/>
    <mergeCell ref="G2:X2"/>
    <mergeCell ref="Y2:AU2"/>
    <mergeCell ref="G4:K4"/>
    <mergeCell ref="L4:R4"/>
    <mergeCell ref="S4:X4"/>
    <mergeCell ref="AU4:AU6"/>
    <mergeCell ref="J5:J6"/>
    <mergeCell ref="K5:K6"/>
    <mergeCell ref="L5:L6"/>
    <mergeCell ref="M5:M6"/>
    <mergeCell ref="N5:N6"/>
    <mergeCell ref="AI5:AI6"/>
    <mergeCell ref="AJ5:AJ6"/>
    <mergeCell ref="Y5:Y6"/>
    <mergeCell ref="Z5:Z6"/>
    <mergeCell ref="AA5:AA6"/>
    <mergeCell ref="AB5:AB6"/>
    <mergeCell ref="AC5:AC6"/>
    <mergeCell ref="AD5:AD6"/>
    <mergeCell ref="AE5:AE6"/>
    <mergeCell ref="AF5:AF6"/>
    <mergeCell ref="R5:R6"/>
    <mergeCell ref="X5:X6"/>
    <mergeCell ref="BF7:BR7"/>
    <mergeCell ref="A3:AU3"/>
    <mergeCell ref="BU7:CG7"/>
    <mergeCell ref="BA7:BC7"/>
    <mergeCell ref="BD7:BE7"/>
    <mergeCell ref="BA4:BE4"/>
    <mergeCell ref="BS5:BS6"/>
    <mergeCell ref="BT5:BT6"/>
    <mergeCell ref="Y4:AG4"/>
    <mergeCell ref="AH4:AT4"/>
    <mergeCell ref="BE5:BE6"/>
    <mergeCell ref="AP5:AP6"/>
    <mergeCell ref="AG5:AG6"/>
    <mergeCell ref="AH5:AH6"/>
    <mergeCell ref="S5:S6"/>
    <mergeCell ref="T5:T6"/>
    <mergeCell ref="U5:U6"/>
    <mergeCell ref="V5:V6"/>
    <mergeCell ref="W5:W6"/>
    <mergeCell ref="BF5:BO5"/>
    <mergeCell ref="BU5:CD5"/>
    <mergeCell ref="CE5:CG5"/>
    <mergeCell ref="BU4:CG4"/>
    <mergeCell ref="BD5:BD6"/>
  </mergeCells>
  <conditionalFormatting sqref="C9 C39 C33:C35 C15:C24 C46 C12">
    <cfRule type="expression" dxfId="119" priority="844">
      <formula>AND(LEN(C9)&lt;&gt;13,LEN(C9)&gt;0)</formula>
    </cfRule>
  </conditionalFormatting>
  <conditionalFormatting sqref="AU9 AU38:AU39 AU46 AU12:AU13 AU15:AU36">
    <cfRule type="cellIs" dxfId="118" priority="843" operator="notEqual">
      <formula>1</formula>
    </cfRule>
  </conditionalFormatting>
  <conditionalFormatting sqref="AW9 AW15:AW43 AW11:AW13 AW46">
    <cfRule type="cellIs" dxfId="117" priority="426" operator="lessThan">
      <formula>""""""</formula>
    </cfRule>
  </conditionalFormatting>
  <conditionalFormatting sqref="C36">
    <cfRule type="expression" dxfId="116" priority="422">
      <formula>AND(LEN(C36)&lt;&gt;13,LEN(C36)&gt;0)</formula>
    </cfRule>
  </conditionalFormatting>
  <conditionalFormatting sqref="C38">
    <cfRule type="expression" dxfId="115" priority="392">
      <formula>AND(LEN(C38)&lt;&gt;13,LEN(C38)&gt;0)</formula>
    </cfRule>
  </conditionalFormatting>
  <conditionalFormatting sqref="C30:C32 C25:C27">
    <cfRule type="expression" dxfId="114" priority="353">
      <formula>AND(LEN(C25)&lt;&gt;13,LEN(C25)&gt;0)</formula>
    </cfRule>
  </conditionalFormatting>
  <conditionalFormatting sqref="C28">
    <cfRule type="expression" dxfId="113" priority="282">
      <formula>AND(LEN(C28)&lt;&gt;13,LEN(C28)&gt;0)</formula>
    </cfRule>
  </conditionalFormatting>
  <conditionalFormatting sqref="C29">
    <cfRule type="expression" dxfId="112" priority="253">
      <formula>AND(LEN(C29)&lt;&gt;13,LEN(C29)&gt;0)</formula>
    </cfRule>
  </conditionalFormatting>
  <conditionalFormatting sqref="C13">
    <cfRule type="expression" dxfId="111" priority="217">
      <formula>AND(LEN(C13)&lt;&gt;13,LEN(C13)&gt;0)</formula>
    </cfRule>
  </conditionalFormatting>
  <conditionalFormatting sqref="BU9">
    <cfRule type="cellIs" dxfId="110" priority="150" operator="greaterThan">
      <formula>BF9</formula>
    </cfRule>
    <cfRule type="expression" dxfId="109" priority="151">
      <formula>AND(BF9&gt;0,BU9=0)</formula>
    </cfRule>
  </conditionalFormatting>
  <conditionalFormatting sqref="BV9:CG9">
    <cfRule type="cellIs" dxfId="108" priority="146" operator="greaterThan">
      <formula>BG9</formula>
    </cfRule>
    <cfRule type="expression" dxfId="107" priority="147">
      <formula>AND(BG9&gt;0,BV9=0)</formula>
    </cfRule>
  </conditionalFormatting>
  <conditionalFormatting sqref="AU37">
    <cfRule type="cellIs" dxfId="106" priority="143" operator="notEqual">
      <formula>1</formula>
    </cfRule>
  </conditionalFormatting>
  <conditionalFormatting sqref="C37">
    <cfRule type="expression" dxfId="105" priority="140">
      <formula>AND(LEN(C37)&lt;&gt;13,LEN(C37)&gt;0)</formula>
    </cfRule>
  </conditionalFormatting>
  <conditionalFormatting sqref="C40">
    <cfRule type="expression" dxfId="104" priority="137">
      <formula>AND(LEN(C40)&lt;&gt;13,LEN(C40)&gt;0)</formula>
    </cfRule>
  </conditionalFormatting>
  <conditionalFormatting sqref="AU40">
    <cfRule type="cellIs" dxfId="103" priority="136" operator="notEqual">
      <formula>1</formula>
    </cfRule>
  </conditionalFormatting>
  <conditionalFormatting sqref="C41">
    <cfRule type="expression" dxfId="102" priority="131">
      <formula>AND(LEN(C41)&lt;&gt;13,LEN(C41)&gt;0)</formula>
    </cfRule>
  </conditionalFormatting>
  <conditionalFormatting sqref="AU41">
    <cfRule type="cellIs" dxfId="101" priority="130" operator="notEqual">
      <formula>1</formula>
    </cfRule>
  </conditionalFormatting>
  <conditionalFormatting sqref="C42">
    <cfRule type="expression" dxfId="100" priority="125">
      <formula>AND(LEN(C42)&lt;&gt;13,LEN(C42)&gt;0)</formula>
    </cfRule>
  </conditionalFormatting>
  <conditionalFormatting sqref="AU42">
    <cfRule type="cellIs" dxfId="99" priority="124" operator="notEqual">
      <formula>1</formula>
    </cfRule>
  </conditionalFormatting>
  <conditionalFormatting sqref="A9 A46 A12:A13 A15:A42">
    <cfRule type="duplicateValues" dxfId="98" priority="119"/>
  </conditionalFormatting>
  <conditionalFormatting sqref="C43">
    <cfRule type="expression" dxfId="97" priority="118">
      <formula>AND(LEN(C43)&lt;&gt;13,LEN(C43)&gt;0)</formula>
    </cfRule>
  </conditionalFormatting>
  <conditionalFormatting sqref="AU43">
    <cfRule type="cellIs" dxfId="96" priority="117" operator="notEqual">
      <formula>1</formula>
    </cfRule>
  </conditionalFormatting>
  <conditionalFormatting sqref="A43">
    <cfRule type="duplicateValues" dxfId="95" priority="112"/>
  </conditionalFormatting>
  <conditionalFormatting sqref="A9 A12:A13 A15:A43 A46">
    <cfRule type="duplicateValues" dxfId="94" priority="111"/>
  </conditionalFormatting>
  <conditionalFormatting sqref="BF12:BT13 BF15:BT43 BF9:CG9 BF46:BT46">
    <cfRule type="cellIs" dxfId="93" priority="108" operator="lessThan">
      <formula>0</formula>
    </cfRule>
  </conditionalFormatting>
  <conditionalFormatting sqref="BA9:BE9 BA12:BE13 BA15:BE43 BA46:BE46">
    <cfRule type="cellIs" dxfId="92" priority="107" operator="lessThan">
      <formula>0</formula>
    </cfRule>
  </conditionalFormatting>
  <conditionalFormatting sqref="BD9">
    <cfRule type="expression" dxfId="91" priority="106">
      <formula>AND(NOT(OR($AV9=72,$AV9=721,$AV9=73,$AV9=74,$AV9=75,$AV9=751)),$BD9&gt;0)</formula>
    </cfRule>
  </conditionalFormatting>
  <conditionalFormatting sqref="BD12:BD13 BD15:BD43 BD46">
    <cfRule type="expression" dxfId="90" priority="105">
      <formula>AND(NOT(OR($AV12=72,$AV12=721,$AV12=73,$AV12=74,$AV12=75,$AV12=751)),$BD12&gt;0)</formula>
    </cfRule>
  </conditionalFormatting>
  <conditionalFormatting sqref="BE9">
    <cfRule type="expression" dxfId="89" priority="104">
      <formula>AND(NOT(OR($AV9=76,$AV9=77)),$BE9&gt;0)</formula>
    </cfRule>
  </conditionalFormatting>
  <conditionalFormatting sqref="BE12:BE13 BE15:BE43 BE46">
    <cfRule type="expression" dxfId="88" priority="103">
      <formula>AND(NOT(OR($AV12=76,$AV12=77)),$BE12&gt;0)</formula>
    </cfRule>
  </conditionalFormatting>
  <conditionalFormatting sqref="BS9">
    <cfRule type="expression" dxfId="87" priority="102">
      <formula>AND(NOT(OR($AV9=72,$AV9=721,$AV9=73,$AV9=74,$AV9=75,$AV9=751)),$BS9&gt;0)</formula>
    </cfRule>
  </conditionalFormatting>
  <conditionalFormatting sqref="BS12:BS13 BS15:BS43 BS46">
    <cfRule type="expression" dxfId="86" priority="101">
      <formula>" =AND(NOT(OR($AV9=72;$AV9=721;$AV9=73;$AV9=74;$AV9=75;$AV9=751));$BS9&gt;0)"</formula>
    </cfRule>
  </conditionalFormatting>
  <conditionalFormatting sqref="BT9">
    <cfRule type="expression" dxfId="85" priority="100">
      <formula>AND(NOT(OR($AV9=76,$AV9=77)),$BT9&gt;0)</formula>
    </cfRule>
  </conditionalFormatting>
  <conditionalFormatting sqref="BS12:BS13 BS15:BS43 BS46">
    <cfRule type="expression" dxfId="84" priority="99">
      <formula>AND(NOT(OR($AV12=72,$AV12=721,$AV12=73,$AV12=74,$AV12=75,$AV12=751)),$BS12&gt;0)</formula>
    </cfRule>
  </conditionalFormatting>
  <conditionalFormatting sqref="BT12:BT13 BT15:BT43 BT46">
    <cfRule type="expression" dxfId="83" priority="98">
      <formula>AND(NOT(OR($AV12=76,$AV12=77)),$BT12&gt;0)</formula>
    </cfRule>
  </conditionalFormatting>
  <conditionalFormatting sqref="C11">
    <cfRule type="expression" dxfId="82" priority="97">
      <formula>AND(LEN(C11)&lt;&gt;13,LEN(C11)&gt;0)</formula>
    </cfRule>
  </conditionalFormatting>
  <conditionalFormatting sqref="AU11">
    <cfRule type="cellIs" dxfId="81" priority="96" operator="notEqual">
      <formula>1</formula>
    </cfRule>
  </conditionalFormatting>
  <conditionalFormatting sqref="A11">
    <cfRule type="duplicateValues" dxfId="80" priority="89"/>
  </conditionalFormatting>
  <conditionalFormatting sqref="A11">
    <cfRule type="duplicateValues" dxfId="79" priority="88"/>
  </conditionalFormatting>
  <conditionalFormatting sqref="BF11:BT11">
    <cfRule type="cellIs" dxfId="78" priority="87" operator="lessThan">
      <formula>0</formula>
    </cfRule>
  </conditionalFormatting>
  <conditionalFormatting sqref="BA11:BE11">
    <cfRule type="cellIs" dxfId="77" priority="86" operator="lessThan">
      <formula>0</formula>
    </cfRule>
  </conditionalFormatting>
  <conditionalFormatting sqref="BD11">
    <cfRule type="expression" dxfId="76" priority="85">
      <formula>AND(NOT(OR($AV11=72,$AV11=721,$AV11=73,$AV11=74,$AV11=75,$AV11=751)),$BD11&gt;0)</formula>
    </cfRule>
  </conditionalFormatting>
  <conditionalFormatting sqref="BE11">
    <cfRule type="expression" dxfId="75" priority="84">
      <formula>AND(NOT(OR($AV11=76,$AV11=77)),$BE11&gt;0)</formula>
    </cfRule>
  </conditionalFormatting>
  <conditionalFormatting sqref="BS11">
    <cfRule type="expression" dxfId="74" priority="83">
      <formula>AND(NOT(OR($AV11=72,$AV11=721,$AV11=73,$AV11=74,$AV11=75,$AV11=751)),$BS11&gt;0)</formula>
    </cfRule>
  </conditionalFormatting>
  <conditionalFormatting sqref="BT11">
    <cfRule type="expression" dxfId="73" priority="82">
      <formula>AND(NOT(OR($AV11=76,$AV11=77)),$BT11&gt;0)</formula>
    </cfRule>
  </conditionalFormatting>
  <conditionalFormatting sqref="A9 A15:A43 A11:A13 A46">
    <cfRule type="duplicateValues" dxfId="72" priority="81"/>
  </conditionalFormatting>
  <conditionalFormatting sqref="C14">
    <cfRule type="expression" dxfId="71" priority="80">
      <formula>AND(LEN(C14)&lt;&gt;13,LEN(C14)&gt;0)</formula>
    </cfRule>
  </conditionalFormatting>
  <conditionalFormatting sqref="AU14">
    <cfRule type="cellIs" dxfId="70" priority="79" operator="notEqual">
      <formula>1</formula>
    </cfRule>
  </conditionalFormatting>
  <conditionalFormatting sqref="AW14">
    <cfRule type="cellIs" dxfId="69" priority="77" operator="lessThan">
      <formula>""""""</formula>
    </cfRule>
  </conditionalFormatting>
  <conditionalFormatting sqref="A14">
    <cfRule type="duplicateValues" dxfId="68" priority="74"/>
  </conditionalFormatting>
  <conditionalFormatting sqref="A14">
    <cfRule type="duplicateValues" dxfId="67" priority="73"/>
  </conditionalFormatting>
  <conditionalFormatting sqref="BF14:BT14">
    <cfRule type="cellIs" dxfId="66" priority="72" operator="lessThan">
      <formula>0</formula>
    </cfRule>
  </conditionalFormatting>
  <conditionalFormatting sqref="BA14:BE14">
    <cfRule type="cellIs" dxfId="65" priority="71" operator="lessThan">
      <formula>0</formula>
    </cfRule>
  </conditionalFormatting>
  <conditionalFormatting sqref="BD14">
    <cfRule type="expression" dxfId="64" priority="70">
      <formula>AND(NOT(OR($AV14=72,$AV14=721,$AV14=73,$AV14=74,$AV14=75,$AV14=751)),$BD14&gt;0)</formula>
    </cfRule>
  </conditionalFormatting>
  <conditionalFormatting sqref="BE14">
    <cfRule type="expression" dxfId="63" priority="69">
      <formula>AND(NOT(OR($AV14=76,$AV14=77)),$BE14&gt;0)</formula>
    </cfRule>
  </conditionalFormatting>
  <conditionalFormatting sqref="BS14">
    <cfRule type="expression" dxfId="62" priority="68">
      <formula>" =AND(NOT(OR($AV9=72;$AV9=721;$AV9=73;$AV9=74;$AV9=75;$AV9=751));$BS9&gt;0)"</formula>
    </cfRule>
  </conditionalFormatting>
  <conditionalFormatting sqref="BS14">
    <cfRule type="expression" dxfId="61" priority="67">
      <formula>AND(NOT(OR($AV14=72,$AV14=721,$AV14=73,$AV14=74,$AV14=75,$AV14=751)),$BS14&gt;0)</formula>
    </cfRule>
  </conditionalFormatting>
  <conditionalFormatting sqref="BT14">
    <cfRule type="expression" dxfId="60" priority="66">
      <formula>AND(NOT(OR($AV14=76,$AV14=77)),$BT14&gt;0)</formula>
    </cfRule>
  </conditionalFormatting>
  <conditionalFormatting sqref="A14">
    <cfRule type="duplicateValues" dxfId="59" priority="65"/>
  </conditionalFormatting>
  <conditionalFormatting sqref="C10">
    <cfRule type="expression" dxfId="58" priority="64">
      <formula>AND(LEN(C10)&lt;&gt;13,LEN(C10)&gt;0)</formula>
    </cfRule>
  </conditionalFormatting>
  <conditionalFormatting sqref="AU10">
    <cfRule type="cellIs" dxfId="57" priority="63" operator="notEqual">
      <formula>1</formula>
    </cfRule>
  </conditionalFormatting>
  <conditionalFormatting sqref="AW10">
    <cfRule type="cellIs" dxfId="56" priority="61" operator="lessThan">
      <formula>""""""</formula>
    </cfRule>
  </conditionalFormatting>
  <conditionalFormatting sqref="A10">
    <cfRule type="duplicateValues" dxfId="55" priority="56"/>
  </conditionalFormatting>
  <conditionalFormatting sqref="A10">
    <cfRule type="duplicateValues" dxfId="54" priority="55"/>
  </conditionalFormatting>
  <conditionalFormatting sqref="BF10:BT10">
    <cfRule type="cellIs" dxfId="53" priority="54" operator="lessThan">
      <formula>0</formula>
    </cfRule>
  </conditionalFormatting>
  <conditionalFormatting sqref="BA10:BE10">
    <cfRule type="cellIs" dxfId="52" priority="53" operator="lessThan">
      <formula>0</formula>
    </cfRule>
  </conditionalFormatting>
  <conditionalFormatting sqref="BD10">
    <cfRule type="expression" dxfId="51" priority="52">
      <formula>AND(NOT(OR($AV10=72,$AV10=721,$AV10=73,$AV10=74,$AV10=75,$AV10=751)),$BD10&gt;0)</formula>
    </cfRule>
  </conditionalFormatting>
  <conditionalFormatting sqref="BE10">
    <cfRule type="expression" dxfId="50" priority="51">
      <formula>AND(NOT(OR($AV10=76,$AV10=77)),$BE10&gt;0)</formula>
    </cfRule>
  </conditionalFormatting>
  <conditionalFormatting sqref="BS10">
    <cfRule type="expression" dxfId="49" priority="50">
      <formula>AND(NOT(OR($AV10=72,$AV10=721,$AV10=73,$AV10=74,$AV10=75,$AV10=751)),$BS10&gt;0)</formula>
    </cfRule>
  </conditionalFormatting>
  <conditionalFormatting sqref="BT10">
    <cfRule type="expression" dxfId="48" priority="49">
      <formula>AND(NOT(OR($AV10=76,$AV10=77)),$BT10&gt;0)</formula>
    </cfRule>
  </conditionalFormatting>
  <conditionalFormatting sqref="A10">
    <cfRule type="duplicateValues" dxfId="47" priority="48"/>
  </conditionalFormatting>
  <conditionalFormatting sqref="A9:A43 A46">
    <cfRule type="duplicateValues" dxfId="46" priority="47"/>
  </conditionalFormatting>
  <conditionalFormatting sqref="BV9:CG9">
    <cfRule type="cellIs" dxfId="45" priority="42" operator="greaterThan">
      <formula>BG9</formula>
    </cfRule>
    <cfRule type="expression" dxfId="44" priority="43">
      <formula>AND(BG9&gt;0,BV9=0)</formula>
    </cfRule>
  </conditionalFormatting>
  <conditionalFormatting sqref="BU10:CG43 BU46:CG46">
    <cfRule type="cellIs" dxfId="43" priority="40" operator="greaterThan">
      <formula>BF10</formula>
    </cfRule>
    <cfRule type="expression" dxfId="42" priority="41">
      <formula>AND(BF10&gt;0,BU10=0)</formula>
    </cfRule>
  </conditionalFormatting>
  <conditionalFormatting sqref="BU10:CG43 BU46:CG46">
    <cfRule type="cellIs" dxfId="41" priority="39" operator="lessThan">
      <formula>0</formula>
    </cfRule>
  </conditionalFormatting>
  <conditionalFormatting sqref="C44">
    <cfRule type="expression" dxfId="40" priority="38">
      <formula>AND(LEN(C44)&lt;&gt;13,LEN(C44)&gt;0)</formula>
    </cfRule>
  </conditionalFormatting>
  <conditionalFormatting sqref="AU44">
    <cfRule type="cellIs" dxfId="39" priority="37" operator="notEqual">
      <formula>1</formula>
    </cfRule>
  </conditionalFormatting>
  <conditionalFormatting sqref="AW44">
    <cfRule type="cellIs" dxfId="38" priority="36" operator="lessThan">
      <formula>""""""</formula>
    </cfRule>
  </conditionalFormatting>
  <conditionalFormatting sqref="A44">
    <cfRule type="duplicateValues" dxfId="37" priority="35"/>
  </conditionalFormatting>
  <conditionalFormatting sqref="A44">
    <cfRule type="duplicateValues" dxfId="36" priority="34"/>
  </conditionalFormatting>
  <conditionalFormatting sqref="BF44:BT44">
    <cfRule type="cellIs" dxfId="35" priority="33" operator="lessThan">
      <formula>0</formula>
    </cfRule>
  </conditionalFormatting>
  <conditionalFormatting sqref="BA44:BE44">
    <cfRule type="cellIs" dxfId="34" priority="32" operator="lessThan">
      <formula>0</formula>
    </cfRule>
  </conditionalFormatting>
  <conditionalFormatting sqref="BD44">
    <cfRule type="expression" dxfId="33" priority="31">
      <formula>AND(NOT(OR($AV44=72,$AV44=721,$AV44=73,$AV44=74,$AV44=75,$AV44=751)),$BD44&gt;0)</formula>
    </cfRule>
  </conditionalFormatting>
  <conditionalFormatting sqref="BE44">
    <cfRule type="expression" dxfId="32" priority="30">
      <formula>AND(NOT(OR($AV44=76,$AV44=77)),$BE44&gt;0)</formula>
    </cfRule>
  </conditionalFormatting>
  <conditionalFormatting sqref="BS44">
    <cfRule type="expression" dxfId="31" priority="29">
      <formula>" =AND(NOT(OR($AV9=72;$AV9=721;$AV9=73;$AV9=74;$AV9=75;$AV9=751));$BS9&gt;0)"</formula>
    </cfRule>
  </conditionalFormatting>
  <conditionalFormatting sqref="BS44">
    <cfRule type="expression" dxfId="30" priority="28">
      <formula>AND(NOT(OR($AV44=72,$AV44=721,$AV44=73,$AV44=74,$AV44=75,$AV44=751)),$BS44&gt;0)</formula>
    </cfRule>
  </conditionalFormatting>
  <conditionalFormatting sqref="BT44">
    <cfRule type="expression" dxfId="29" priority="27">
      <formula>AND(NOT(OR($AV44=76,$AV44=77)),$BT44&gt;0)</formula>
    </cfRule>
  </conditionalFormatting>
  <conditionalFormatting sqref="A44">
    <cfRule type="duplicateValues" dxfId="28" priority="26"/>
  </conditionalFormatting>
  <conditionalFormatting sqref="A44">
    <cfRule type="duplicateValues" dxfId="27" priority="25"/>
  </conditionalFormatting>
  <conditionalFormatting sqref="BU44:CG44">
    <cfRule type="cellIs" dxfId="26" priority="21" operator="greaterThan">
      <formula>BF44</formula>
    </cfRule>
    <cfRule type="expression" dxfId="25" priority="22">
      <formula>AND(BF44&gt;0,BU44=0)</formula>
    </cfRule>
  </conditionalFormatting>
  <conditionalFormatting sqref="BU44:CG44">
    <cfRule type="cellIs" dxfId="24" priority="20" operator="lessThan">
      <formula>0</formula>
    </cfRule>
  </conditionalFormatting>
  <conditionalFormatting sqref="C45">
    <cfRule type="expression" dxfId="23" priority="19">
      <formula>AND(LEN(C45)&lt;&gt;13,LEN(C45)&gt;0)</formula>
    </cfRule>
  </conditionalFormatting>
  <conditionalFormatting sqref="AU45">
    <cfRule type="cellIs" dxfId="22" priority="18" operator="notEqual">
      <formula>1</formula>
    </cfRule>
  </conditionalFormatting>
  <conditionalFormatting sqref="AW45">
    <cfRule type="cellIs" dxfId="21" priority="17" operator="lessThan">
      <formula>""""""</formula>
    </cfRule>
  </conditionalFormatting>
  <conditionalFormatting sqref="A45">
    <cfRule type="duplicateValues" dxfId="20" priority="16"/>
  </conditionalFormatting>
  <conditionalFormatting sqref="A45">
    <cfRule type="duplicateValues" dxfId="19" priority="15"/>
  </conditionalFormatting>
  <conditionalFormatting sqref="BF45:BT45">
    <cfRule type="cellIs" dxfId="18" priority="14" operator="lessThan">
      <formula>0</formula>
    </cfRule>
  </conditionalFormatting>
  <conditionalFormatting sqref="BA45:BE45">
    <cfRule type="cellIs" dxfId="17" priority="13" operator="lessThan">
      <formula>0</formula>
    </cfRule>
  </conditionalFormatting>
  <conditionalFormatting sqref="BD45">
    <cfRule type="expression" dxfId="16" priority="12">
      <formula>AND(NOT(OR($AV45=72,$AV45=721,$AV45=73,$AV45=74,$AV45=75,$AV45=751)),$BD45&gt;0)</formula>
    </cfRule>
  </conditionalFormatting>
  <conditionalFormatting sqref="BE45">
    <cfRule type="expression" dxfId="15" priority="11">
      <formula>AND(NOT(OR($AV45=76,$AV45=77)),$BE45&gt;0)</formula>
    </cfRule>
  </conditionalFormatting>
  <conditionalFormatting sqref="BS45">
    <cfRule type="expression" dxfId="14" priority="10">
      <formula>" =AND(NOT(OR($AV9=72;$AV9=721;$AV9=73;$AV9=74;$AV9=75;$AV9=751));$BS9&gt;0)"</formula>
    </cfRule>
  </conditionalFormatting>
  <conditionalFormatting sqref="BS45">
    <cfRule type="expression" dxfId="13" priority="9">
      <formula>AND(NOT(OR($AV45=72,$AV45=721,$AV45=73,$AV45=74,$AV45=75,$AV45=751)),$BS45&gt;0)</formula>
    </cfRule>
  </conditionalFormatting>
  <conditionalFormatting sqref="BT45">
    <cfRule type="expression" dxfId="12" priority="8">
      <formula>AND(NOT(OR($AV45=76,$AV45=77)),$BT45&gt;0)</formula>
    </cfRule>
  </conditionalFormatting>
  <conditionalFormatting sqref="A45">
    <cfRule type="duplicateValues" dxfId="11" priority="7"/>
  </conditionalFormatting>
  <conditionalFormatting sqref="A45">
    <cfRule type="duplicateValues" dxfId="10" priority="6"/>
  </conditionalFormatting>
  <conditionalFormatting sqref="BU45:CG45">
    <cfRule type="cellIs" dxfId="9" priority="2" operator="greaterThan">
      <formula>BF45</formula>
    </cfRule>
    <cfRule type="expression" dxfId="8" priority="3">
      <formula>AND(BF45&gt;0,BU45=0)</formula>
    </cfRule>
  </conditionalFormatting>
  <conditionalFormatting sqref="BU45:CG45">
    <cfRule type="cellIs" dxfId="7" priority="1" operator="lessThan">
      <formula>0</formula>
    </cfRule>
  </conditionalFormatting>
  <dataValidations xWindow="362" yWindow="648" count="8">
    <dataValidation allowBlank="1" showInputMessage="1" showErrorMessage="1" errorTitle="Eroare de completare" error="Se introduc doar numere intre 1 si 77 (inclusiv cele cu zecimale), din col. A, din sheet-ul &quot;Domenii-CNATDCU&quot;" sqref="AW9:AW46"/>
    <dataValidation type="list" allowBlank="1" showInputMessage="1" showErrorMessage="1" sqref="D9:D46">
      <formula1>$C$62:$C$71</formula1>
    </dataValidation>
    <dataValidation type="textLength" operator="equal" allowBlank="1" showInputMessage="1" showErrorMessage="1" errorTitle="Eroare de completare:" error="CNP gresit introdus, vă rugăm verificaţi!" sqref="C9:C46">
      <formula1>13</formula1>
    </dataValidation>
    <dataValidation type="whole" allowBlank="1" showInputMessage="1" showErrorMessage="1" errorTitle="Eroare de completare:" error="Se introduc doar valorile 1 sau 0." promptTitle="Calitate conducator doctorat" prompt="1 - DA_x000a_0 - NU" sqref="F9:F46">
      <formula1>0</formula1>
      <formula2>1</formula2>
    </dataValidation>
    <dataValidation type="whole" showInputMessage="1" showErrorMessage="1" errorTitle="Eroare de completare" error="Se introduc doar valori intre 1 si 3, in functie de nr.corespunzator formei de angajare." promptTitle="Forme de angajare" prompt="1 - titular cu funcţia de bază_x000a_2 - titular fără funcţia de bază_x000a_3 - angajat cu normă întreagă, pe perioada determinată" sqref="E9:E46">
      <formula1>1</formula1>
      <formula2>3</formula2>
    </dataValidation>
    <dataValidation allowBlank="1" showInputMessage="1" showErrorMessage="1" promptTitle="titlu" prompt="1-titular_x000a_2-titular2_x000a_3-norma" sqref="BE54"/>
    <dataValidation type="decimal" allowBlank="1" showInputMessage="1" showErrorMessage="1" errorTitle="Eroare de completare:" error="Se introduc doar valori pozitive, valori cel mult egale cu 1 (cu maximum doua zecimale)." sqref="G9:AT46">
      <formula1>0</formula1>
      <formula2>1</formula2>
    </dataValidation>
    <dataValidation operator="greaterThanOrEqual" allowBlank="1" showInputMessage="1" showErrorMessage="1" sqref="AX9:AX46 AZ9:AZ46 BD9:BT46"/>
  </dataValidations>
  <pageMargins left="0.15748031496062992" right="0.11811023622047245" top="0.59055118110236227" bottom="0.15748031496062992" header="0.19685039370078741" footer="0.15748031496062992"/>
  <pageSetup paperSize="8" scale="75" fitToWidth="0" orientation="landscape" r:id="rId1"/>
  <headerFooter>
    <oddHeader>&amp;L
Anexa 1. Tabel instituţional privind normarea şi activitatea de cercetare a cadrelor didactice şi de cercetare titulare din universitate&amp;R&amp;9Consiliul Naţional pentru Finanţarea Învăţământului Superior</oddHeader>
    <oddFooter>&amp;R&amp;8&amp;P/&amp;N</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46" id="{F04B3C78-DC4D-4F94-BDB6-5BCCA1F35CC6}">
            <xm:f>VLOOKUP(G$8,'Ramuri-Stiinta'!$A$2:$C$41,3,FALSE)=1</xm:f>
            <x14:dxf>
              <fill>
                <patternFill>
                  <bgColor theme="8" tint="0.79998168889431442"/>
                </patternFill>
              </fill>
            </x14:dxf>
          </x14:cfRule>
          <xm:sqref>G9:AT9</xm:sqref>
        </x14:conditionalFormatting>
        <x14:conditionalFormatting xmlns:xm="http://schemas.microsoft.com/office/excel/2006/main">
          <x14:cfRule type="expression" priority="45" id="{958D1277-71DA-4E40-BB78-DAF32A1CABAB}">
            <xm:f>VLOOKUP(G$8,'Ramuri-Stiinta'!$A$2:$C$41,3,FALSE)=1</xm:f>
            <x14:dxf>
              <fill>
                <patternFill>
                  <bgColor theme="8" tint="0.79998168889431442"/>
                </patternFill>
              </fill>
            </x14:dxf>
          </x14:cfRule>
          <xm:sqref>G10:G43 G46</xm:sqref>
        </x14:conditionalFormatting>
        <x14:conditionalFormatting xmlns:xm="http://schemas.microsoft.com/office/excel/2006/main">
          <x14:cfRule type="expression" priority="44" id="{3C924C52-84AB-4894-BB49-7827488AD629}">
            <xm:f>VLOOKUP(H$8,'Ramuri-Stiinta'!$A$2:$C$41,3,FALSE)=1</xm:f>
            <x14:dxf>
              <fill>
                <patternFill>
                  <bgColor theme="8" tint="0.79998168889431442"/>
                </patternFill>
              </fill>
            </x14:dxf>
          </x14:cfRule>
          <xm:sqref>H10:AT43 H46:AT46</xm:sqref>
        </x14:conditionalFormatting>
        <x14:conditionalFormatting xmlns:xm="http://schemas.microsoft.com/office/excel/2006/main">
          <x14:cfRule type="expression" priority="24" id="{D6C8C670-4156-4F85-91C0-2F270ABBCA62}">
            <xm:f>VLOOKUP(G$8,'Ramuri-Stiinta'!$A$2:$C$41,3,FALSE)=1</xm:f>
            <x14:dxf>
              <fill>
                <patternFill>
                  <bgColor theme="8" tint="0.79998168889431442"/>
                </patternFill>
              </fill>
            </x14:dxf>
          </x14:cfRule>
          <xm:sqref>G44</xm:sqref>
        </x14:conditionalFormatting>
        <x14:conditionalFormatting xmlns:xm="http://schemas.microsoft.com/office/excel/2006/main">
          <x14:cfRule type="expression" priority="23" id="{49FC625C-655B-4F90-9BAE-2DFC278CAB4D}">
            <xm:f>VLOOKUP(H$8,'Ramuri-Stiinta'!$A$2:$C$41,3,FALSE)=1</xm:f>
            <x14:dxf>
              <fill>
                <patternFill>
                  <bgColor theme="8" tint="0.79998168889431442"/>
                </patternFill>
              </fill>
            </x14:dxf>
          </x14:cfRule>
          <xm:sqref>H44:AT44</xm:sqref>
        </x14:conditionalFormatting>
        <x14:conditionalFormatting xmlns:xm="http://schemas.microsoft.com/office/excel/2006/main">
          <x14:cfRule type="expression" priority="5" id="{5EB8355B-AA4D-4331-80DA-026FE334A808}">
            <xm:f>VLOOKUP(G$8,'Ramuri-Stiinta'!$A$2:$C$41,3,FALSE)=1</xm:f>
            <x14:dxf>
              <fill>
                <patternFill>
                  <bgColor theme="8" tint="0.79998168889431442"/>
                </patternFill>
              </fill>
            </x14:dxf>
          </x14:cfRule>
          <xm:sqref>G45</xm:sqref>
        </x14:conditionalFormatting>
        <x14:conditionalFormatting xmlns:xm="http://schemas.microsoft.com/office/excel/2006/main">
          <x14:cfRule type="expression" priority="4" id="{C0CAB49C-5164-4901-825F-01A39E6EB489}">
            <xm:f>VLOOKUP(H$8,'Ramuri-Stiinta'!$A$2:$C$41,3,FALSE)=1</xm:f>
            <x14:dxf>
              <fill>
                <patternFill>
                  <bgColor theme="8" tint="0.79998168889431442"/>
                </patternFill>
              </fill>
            </x14:dxf>
          </x14:cfRule>
          <xm:sqref>H45:AT45</xm:sqref>
        </x14:conditionalFormatting>
      </x14:conditionalFormattings>
    </ext>
    <ext xmlns:x14="http://schemas.microsoft.com/office/spreadsheetml/2009/9/main" uri="{CCE6A557-97BC-4b89-ADB6-D9C93CAAB3DF}">
      <x14:dataValidations xmlns:xm="http://schemas.microsoft.com/office/excel/2006/main" xWindow="362" yWindow="648" count="1">
        <x14:dataValidation type="list" allowBlank="1" showDropDown="1" showInputMessage="1" showErrorMessage="1" errorTitle="Domenii CNATDCU" error="Va rugam sa introduceti o valoare valida din sheet-ul Domenii-CNATDCU, coloana A">
          <x14:formula1>
            <xm:f>'Domenii-CNATDCU'!$A$2:$A$87</xm:f>
          </x14:formula1>
          <xm:sqref>AV9:AV46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D42"/>
  <sheetViews>
    <sheetView workbookViewId="0">
      <selection activeCell="D20" sqref="D20:D28"/>
    </sheetView>
  </sheetViews>
  <sheetFormatPr defaultRowHeight="15"/>
  <cols>
    <col min="1" max="1" width="5.7109375" style="8" customWidth="1"/>
    <col min="2" max="2" width="31.85546875" style="9" customWidth="1"/>
    <col min="3" max="3" width="9.7109375" style="10" customWidth="1"/>
    <col min="4" max="4" width="31.85546875" style="9" customWidth="1"/>
    <col min="5" max="16384" width="9.140625" style="3"/>
  </cols>
  <sheetData>
    <row r="1" spans="1:4" ht="21" customHeight="1">
      <c r="A1" s="12" t="s">
        <v>81</v>
      </c>
      <c r="B1" s="18" t="s">
        <v>75</v>
      </c>
      <c r="C1" s="18" t="s">
        <v>90</v>
      </c>
      <c r="D1" s="18" t="s">
        <v>104</v>
      </c>
    </row>
    <row r="2" spans="1:4">
      <c r="A2" s="20">
        <v>1</v>
      </c>
      <c r="B2" s="19" t="s">
        <v>16</v>
      </c>
      <c r="C2" s="21"/>
      <c r="D2" s="201" t="s">
        <v>47</v>
      </c>
    </row>
    <row r="3" spans="1:4">
      <c r="A3" s="20">
        <v>40</v>
      </c>
      <c r="B3" s="19" t="s">
        <v>108</v>
      </c>
      <c r="C3" s="21"/>
      <c r="D3" s="202"/>
    </row>
    <row r="4" spans="1:4">
      <c r="A4" s="20">
        <v>2</v>
      </c>
      <c r="B4" s="19" t="s">
        <v>17</v>
      </c>
      <c r="C4" s="21"/>
      <c r="D4" s="202"/>
    </row>
    <row r="5" spans="1:4">
      <c r="A5" s="20">
        <v>3</v>
      </c>
      <c r="B5" s="19" t="s">
        <v>18</v>
      </c>
      <c r="C5" s="21"/>
      <c r="D5" s="202"/>
    </row>
    <row r="6" spans="1:4">
      <c r="A6" s="20">
        <v>4</v>
      </c>
      <c r="B6" s="19" t="s">
        <v>19</v>
      </c>
      <c r="C6" s="21"/>
      <c r="D6" s="202"/>
    </row>
    <row r="7" spans="1:4">
      <c r="A7" s="20">
        <v>5</v>
      </c>
      <c r="B7" s="19" t="s">
        <v>20</v>
      </c>
      <c r="C7" s="21"/>
      <c r="D7" s="202" t="s">
        <v>48</v>
      </c>
    </row>
    <row r="8" spans="1:4">
      <c r="A8" s="20">
        <v>6</v>
      </c>
      <c r="B8" s="19" t="s">
        <v>21</v>
      </c>
      <c r="C8" s="21"/>
      <c r="D8" s="202"/>
    </row>
    <row r="9" spans="1:4">
      <c r="A9" s="20">
        <v>7</v>
      </c>
      <c r="B9" s="19" t="s">
        <v>22</v>
      </c>
      <c r="C9" s="21"/>
      <c r="D9" s="202"/>
    </row>
    <row r="10" spans="1:4">
      <c r="A10" s="20">
        <v>8</v>
      </c>
      <c r="B10" s="19" t="s">
        <v>23</v>
      </c>
      <c r="C10" s="21"/>
      <c r="D10" s="202"/>
    </row>
    <row r="11" spans="1:4">
      <c r="A11" s="20">
        <v>9</v>
      </c>
      <c r="B11" s="19" t="s">
        <v>24</v>
      </c>
      <c r="C11" s="21"/>
      <c r="D11" s="202"/>
    </row>
    <row r="12" spans="1:4" ht="27">
      <c r="A12" s="20">
        <v>10</v>
      </c>
      <c r="B12" s="19" t="s">
        <v>25</v>
      </c>
      <c r="C12" s="21"/>
      <c r="D12" s="202"/>
    </row>
    <row r="13" spans="1:4" ht="27">
      <c r="A13" s="20">
        <v>11</v>
      </c>
      <c r="B13" s="19" t="s">
        <v>26</v>
      </c>
      <c r="C13" s="21"/>
      <c r="D13" s="202"/>
    </row>
    <row r="14" spans="1:4">
      <c r="A14" s="20">
        <v>12</v>
      </c>
      <c r="B14" s="19" t="s">
        <v>27</v>
      </c>
      <c r="C14" s="21"/>
      <c r="D14" s="202" t="s">
        <v>49</v>
      </c>
    </row>
    <row r="15" spans="1:4">
      <c r="A15" s="20">
        <v>13</v>
      </c>
      <c r="B15" s="19" t="s">
        <v>28</v>
      </c>
      <c r="C15" s="21"/>
      <c r="D15" s="202"/>
    </row>
    <row r="16" spans="1:4">
      <c r="A16" s="20">
        <v>14</v>
      </c>
      <c r="B16" s="19" t="s">
        <v>29</v>
      </c>
      <c r="C16" s="21"/>
      <c r="D16" s="202"/>
    </row>
    <row r="17" spans="1:4">
      <c r="A17" s="20">
        <v>15</v>
      </c>
      <c r="B17" s="19" t="s">
        <v>30</v>
      </c>
      <c r="C17" s="21"/>
      <c r="D17" s="202"/>
    </row>
    <row r="18" spans="1:4">
      <c r="A18" s="20">
        <v>16</v>
      </c>
      <c r="B18" s="19" t="s">
        <v>31</v>
      </c>
      <c r="C18" s="21"/>
      <c r="D18" s="202"/>
    </row>
    <row r="19" spans="1:4">
      <c r="A19" s="20">
        <v>17</v>
      </c>
      <c r="B19" s="19" t="s">
        <v>32</v>
      </c>
      <c r="C19" s="21"/>
      <c r="D19" s="202"/>
    </row>
    <row r="20" spans="1:4">
      <c r="A20" s="20">
        <v>18</v>
      </c>
      <c r="B20" s="19" t="s">
        <v>33</v>
      </c>
      <c r="C20" s="21"/>
      <c r="D20" s="202" t="s">
        <v>50</v>
      </c>
    </row>
    <row r="21" spans="1:4">
      <c r="A21" s="20">
        <v>19</v>
      </c>
      <c r="B21" s="19" t="s">
        <v>34</v>
      </c>
      <c r="C21" s="21"/>
      <c r="D21" s="202"/>
    </row>
    <row r="22" spans="1:4">
      <c r="A22" s="20">
        <v>20</v>
      </c>
      <c r="B22" s="19" t="s">
        <v>35</v>
      </c>
      <c r="C22" s="21"/>
      <c r="D22" s="202"/>
    </row>
    <row r="23" spans="1:4">
      <c r="A23" s="20">
        <v>21</v>
      </c>
      <c r="B23" s="19" t="s">
        <v>36</v>
      </c>
      <c r="C23" s="21"/>
      <c r="D23" s="202"/>
    </row>
    <row r="24" spans="1:4">
      <c r="A24" s="20">
        <v>22</v>
      </c>
      <c r="B24" s="19" t="s">
        <v>37</v>
      </c>
      <c r="C24" s="21"/>
      <c r="D24" s="202"/>
    </row>
    <row r="25" spans="1:4">
      <c r="A25" s="20">
        <v>23</v>
      </c>
      <c r="B25" s="19" t="s">
        <v>38</v>
      </c>
      <c r="C25" s="21"/>
      <c r="D25" s="202"/>
    </row>
    <row r="26" spans="1:4" ht="27">
      <c r="A26" s="20">
        <v>24</v>
      </c>
      <c r="B26" s="19" t="s">
        <v>51</v>
      </c>
      <c r="C26" s="21"/>
      <c r="D26" s="202"/>
    </row>
    <row r="27" spans="1:4" ht="27">
      <c r="A27" s="20">
        <v>25</v>
      </c>
      <c r="B27" s="19" t="s">
        <v>52</v>
      </c>
      <c r="C27" s="21"/>
      <c r="D27" s="202"/>
    </row>
    <row r="28" spans="1:4">
      <c r="A28" s="20">
        <v>26</v>
      </c>
      <c r="B28" s="19" t="s">
        <v>39</v>
      </c>
      <c r="C28" s="21"/>
      <c r="D28" s="202"/>
    </row>
    <row r="29" spans="1:4">
      <c r="A29" s="20">
        <v>27</v>
      </c>
      <c r="B29" s="19" t="s">
        <v>40</v>
      </c>
      <c r="C29" s="21"/>
      <c r="D29" s="202" t="s">
        <v>53</v>
      </c>
    </row>
    <row r="30" spans="1:4">
      <c r="A30" s="20">
        <v>28</v>
      </c>
      <c r="B30" s="19" t="s">
        <v>41</v>
      </c>
      <c r="C30" s="21"/>
      <c r="D30" s="202"/>
    </row>
    <row r="31" spans="1:4">
      <c r="A31" s="20">
        <v>29</v>
      </c>
      <c r="B31" s="19" t="s">
        <v>42</v>
      </c>
      <c r="C31" s="21"/>
      <c r="D31" s="202"/>
    </row>
    <row r="32" spans="1:4">
      <c r="A32" s="20">
        <v>30</v>
      </c>
      <c r="B32" s="19" t="s">
        <v>43</v>
      </c>
      <c r="C32" s="21"/>
      <c r="D32" s="202"/>
    </row>
    <row r="33" spans="1:4">
      <c r="A33" s="20">
        <v>31</v>
      </c>
      <c r="B33" s="19" t="s">
        <v>44</v>
      </c>
      <c r="C33" s="21"/>
      <c r="D33" s="202"/>
    </row>
    <row r="34" spans="1:4">
      <c r="A34" s="20">
        <v>32</v>
      </c>
      <c r="B34" s="19" t="s">
        <v>45</v>
      </c>
      <c r="C34" s="21"/>
      <c r="D34" s="202"/>
    </row>
    <row r="35" spans="1:4">
      <c r="A35" s="20">
        <v>33</v>
      </c>
      <c r="B35" s="19" t="s">
        <v>54</v>
      </c>
      <c r="C35" s="21"/>
      <c r="D35" s="202"/>
    </row>
    <row r="36" spans="1:4">
      <c r="A36" s="20">
        <v>34</v>
      </c>
      <c r="B36" s="19" t="s">
        <v>55</v>
      </c>
      <c r="C36" s="21"/>
      <c r="D36" s="202"/>
    </row>
    <row r="37" spans="1:4">
      <c r="A37" s="20">
        <v>35</v>
      </c>
      <c r="B37" s="19" t="s">
        <v>56</v>
      </c>
      <c r="C37" s="21"/>
      <c r="D37" s="202"/>
    </row>
    <row r="38" spans="1:4">
      <c r="A38" s="20">
        <v>36</v>
      </c>
      <c r="B38" s="19" t="s">
        <v>57</v>
      </c>
      <c r="C38" s="21"/>
      <c r="D38" s="202"/>
    </row>
    <row r="39" spans="1:4">
      <c r="A39" s="20">
        <v>37</v>
      </c>
      <c r="B39" s="19" t="s">
        <v>59</v>
      </c>
      <c r="C39" s="21"/>
      <c r="D39" s="202"/>
    </row>
    <row r="40" spans="1:4">
      <c r="A40" s="20">
        <v>38</v>
      </c>
      <c r="B40" s="19" t="s">
        <v>58</v>
      </c>
      <c r="C40" s="21"/>
      <c r="D40" s="202"/>
    </row>
    <row r="41" spans="1:4">
      <c r="A41" s="20">
        <v>39</v>
      </c>
      <c r="B41" s="19" t="s">
        <v>106</v>
      </c>
      <c r="C41" s="21"/>
      <c r="D41" s="25" t="s">
        <v>105</v>
      </c>
    </row>
    <row r="42" spans="1:4">
      <c r="A42" s="3"/>
      <c r="B42" s="3"/>
    </row>
  </sheetData>
  <sheetProtection algorithmName="SHA-512" hashValue="A/B5badwtOUu2xq130P3EydpPRfSuhdABhOHCRfvIGGvKUeQejf8CE7f5JRihknbNEY25bdv7GGU/tI1FvaIKQ==" saltValue="bAVqcgxY40oSWlLjz0ZPDQ==" spinCount="100000" sheet="1" objects="1" scenarios="1"/>
  <mergeCells count="5">
    <mergeCell ref="D2:D6"/>
    <mergeCell ref="D7:D13"/>
    <mergeCell ref="D14:D19"/>
    <mergeCell ref="D20:D28"/>
    <mergeCell ref="D29:D40"/>
  </mergeCells>
  <dataValidations count="1">
    <dataValidation type="whole" operator="equal" allowBlank="1" showInputMessage="1" showErrorMessage="1" errorTitle="Eroare de completare:" error="Se introduce doar valoarea &quot;1&quot;, pentru ramurile de ştiinţă  în care există programe de studii la nivel de universitate. " sqref="C2:C41">
      <formula1>1</formula1>
    </dataValidation>
  </dataValidation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87"/>
  <sheetViews>
    <sheetView topLeftCell="A40" workbookViewId="0">
      <selection activeCell="I66" sqref="I66"/>
    </sheetView>
  </sheetViews>
  <sheetFormatPr defaultRowHeight="15"/>
  <cols>
    <col min="1" max="1" width="8.5703125" style="8" bestFit="1" customWidth="1"/>
    <col min="2" max="2" width="5.5703125" style="36" hidden="1" customWidth="1"/>
    <col min="3" max="3" width="29.140625" style="9" bestFit="1" customWidth="1"/>
    <col min="4" max="4" width="46" style="9" customWidth="1"/>
    <col min="5" max="5" width="31.85546875" style="26" customWidth="1"/>
    <col min="6" max="16384" width="9.140625" style="3"/>
  </cols>
  <sheetData>
    <row r="1" spans="1:5" ht="26.25" thickBot="1">
      <c r="A1" s="28" t="s">
        <v>181</v>
      </c>
      <c r="B1" s="37" t="s">
        <v>177</v>
      </c>
      <c r="C1" s="29" t="s">
        <v>178</v>
      </c>
      <c r="D1" s="29" t="s">
        <v>60</v>
      </c>
      <c r="E1" s="29" t="s">
        <v>176</v>
      </c>
    </row>
    <row r="2" spans="1:5">
      <c r="A2" s="30">
        <v>1</v>
      </c>
      <c r="B2" s="38">
        <v>1</v>
      </c>
      <c r="C2" s="31" t="s">
        <v>16</v>
      </c>
      <c r="D2" s="31" t="s">
        <v>16</v>
      </c>
      <c r="E2" s="203" t="s">
        <v>47</v>
      </c>
    </row>
    <row r="3" spans="1:5">
      <c r="A3" s="32">
        <v>2</v>
      </c>
      <c r="B3" s="39">
        <v>2</v>
      </c>
      <c r="C3" s="19" t="s">
        <v>108</v>
      </c>
      <c r="D3" s="19" t="s">
        <v>108</v>
      </c>
      <c r="E3" s="204"/>
    </row>
    <row r="4" spans="1:5">
      <c r="A4" s="32">
        <v>3</v>
      </c>
      <c r="B4" s="39">
        <v>3</v>
      </c>
      <c r="C4" s="19" t="s">
        <v>17</v>
      </c>
      <c r="D4" s="19" t="s">
        <v>17</v>
      </c>
      <c r="E4" s="204"/>
    </row>
    <row r="5" spans="1:5">
      <c r="A5" s="32">
        <v>4</v>
      </c>
      <c r="B5" s="39">
        <v>4</v>
      </c>
      <c r="C5" s="19" t="s">
        <v>109</v>
      </c>
      <c r="D5" s="19" t="s">
        <v>18</v>
      </c>
      <c r="E5" s="204"/>
    </row>
    <row r="6" spans="1:5">
      <c r="A6" s="32">
        <v>5</v>
      </c>
      <c r="B6" s="39">
        <v>5</v>
      </c>
      <c r="C6" s="19" t="s">
        <v>110</v>
      </c>
      <c r="D6" s="19" t="s">
        <v>18</v>
      </c>
      <c r="E6" s="204"/>
    </row>
    <row r="7" spans="1:5">
      <c r="A7" s="32">
        <v>6</v>
      </c>
      <c r="B7" s="39">
        <v>6</v>
      </c>
      <c r="C7" s="19" t="s">
        <v>111</v>
      </c>
      <c r="D7" s="19" t="s">
        <v>19</v>
      </c>
      <c r="E7" s="204"/>
    </row>
    <row r="8" spans="1:5">
      <c r="A8" s="32">
        <v>7</v>
      </c>
      <c r="B8" s="39">
        <v>7</v>
      </c>
      <c r="C8" s="19" t="s">
        <v>112</v>
      </c>
      <c r="D8" s="19" t="s">
        <v>19</v>
      </c>
      <c r="E8" s="204"/>
    </row>
    <row r="9" spans="1:5">
      <c r="A9" s="32">
        <v>8</v>
      </c>
      <c r="B9" s="39">
        <v>8</v>
      </c>
      <c r="C9" s="19" t="s">
        <v>179</v>
      </c>
      <c r="D9" s="19" t="s">
        <v>19</v>
      </c>
      <c r="E9" s="204"/>
    </row>
    <row r="10" spans="1:5" ht="15.75" thickBot="1">
      <c r="A10" s="32">
        <v>801</v>
      </c>
      <c r="B10" s="39">
        <v>801</v>
      </c>
      <c r="C10" s="33" t="s">
        <v>180</v>
      </c>
      <c r="D10" s="33" t="s">
        <v>19</v>
      </c>
      <c r="E10" s="205"/>
    </row>
    <row r="11" spans="1:5">
      <c r="A11" s="30">
        <v>9</v>
      </c>
      <c r="B11" s="38">
        <v>9</v>
      </c>
      <c r="C11" s="31" t="s">
        <v>20</v>
      </c>
      <c r="D11" s="31" t="s">
        <v>20</v>
      </c>
      <c r="E11" s="203" t="s">
        <v>48</v>
      </c>
    </row>
    <row r="12" spans="1:5">
      <c r="A12" s="32">
        <v>10</v>
      </c>
      <c r="B12" s="39">
        <v>10</v>
      </c>
      <c r="C12" s="19" t="s">
        <v>113</v>
      </c>
      <c r="D12" s="19" t="s">
        <v>20</v>
      </c>
      <c r="E12" s="204"/>
    </row>
    <row r="13" spans="1:5">
      <c r="A13" s="32">
        <v>11</v>
      </c>
      <c r="B13" s="39">
        <v>11</v>
      </c>
      <c r="C13" s="19" t="s">
        <v>114</v>
      </c>
      <c r="D13" s="19" t="s">
        <v>21</v>
      </c>
      <c r="E13" s="204"/>
    </row>
    <row r="14" spans="1:5">
      <c r="A14" s="32">
        <v>12</v>
      </c>
      <c r="B14" s="39">
        <v>12</v>
      </c>
      <c r="C14" s="19" t="s">
        <v>115</v>
      </c>
      <c r="D14" s="19" t="s">
        <v>21</v>
      </c>
      <c r="E14" s="204"/>
    </row>
    <row r="15" spans="1:5">
      <c r="A15" s="32">
        <v>13</v>
      </c>
      <c r="B15" s="39">
        <v>13</v>
      </c>
      <c r="C15" s="19" t="s">
        <v>116</v>
      </c>
      <c r="D15" s="19" t="s">
        <v>21</v>
      </c>
      <c r="E15" s="204"/>
    </row>
    <row r="16" spans="1:5">
      <c r="A16" s="32">
        <v>14</v>
      </c>
      <c r="B16" s="39">
        <v>14</v>
      </c>
      <c r="C16" s="19" t="s">
        <v>117</v>
      </c>
      <c r="D16" s="19" t="s">
        <v>22</v>
      </c>
      <c r="E16" s="204"/>
    </row>
    <row r="17" spans="1:5">
      <c r="A17" s="32">
        <v>15</v>
      </c>
      <c r="B17" s="39">
        <v>15</v>
      </c>
      <c r="C17" s="19" t="s">
        <v>118</v>
      </c>
      <c r="D17" s="19" t="s">
        <v>22</v>
      </c>
      <c r="E17" s="204"/>
    </row>
    <row r="18" spans="1:5">
      <c r="A18" s="32">
        <v>16</v>
      </c>
      <c r="B18" s="39">
        <v>16</v>
      </c>
      <c r="C18" s="19" t="s">
        <v>119</v>
      </c>
      <c r="D18" s="19" t="s">
        <v>22</v>
      </c>
      <c r="E18" s="204"/>
    </row>
    <row r="19" spans="1:5">
      <c r="A19" s="32">
        <v>17</v>
      </c>
      <c r="B19" s="39">
        <v>17</v>
      </c>
      <c r="C19" s="19" t="s">
        <v>120</v>
      </c>
      <c r="D19" s="19" t="s">
        <v>23</v>
      </c>
      <c r="E19" s="204"/>
    </row>
    <row r="20" spans="1:5">
      <c r="A20" s="32">
        <v>18</v>
      </c>
      <c r="B20" s="39">
        <v>18</v>
      </c>
      <c r="C20" s="19" t="s">
        <v>121</v>
      </c>
      <c r="D20" s="19" t="s">
        <v>23</v>
      </c>
      <c r="E20" s="204"/>
    </row>
    <row r="21" spans="1:5">
      <c r="A21" s="32">
        <v>19</v>
      </c>
      <c r="B21" s="39">
        <v>19</v>
      </c>
      <c r="C21" s="19" t="s">
        <v>23</v>
      </c>
      <c r="D21" s="19" t="s">
        <v>23</v>
      </c>
      <c r="E21" s="204"/>
    </row>
    <row r="22" spans="1:5">
      <c r="A22" s="32">
        <v>20</v>
      </c>
      <c r="B22" s="39">
        <v>20</v>
      </c>
      <c r="C22" s="19" t="s">
        <v>122</v>
      </c>
      <c r="D22" s="19" t="s">
        <v>24</v>
      </c>
      <c r="E22" s="204"/>
    </row>
    <row r="23" spans="1:5">
      <c r="A23" s="32">
        <v>21</v>
      </c>
      <c r="B23" s="39">
        <v>21</v>
      </c>
      <c r="C23" s="19" t="s">
        <v>123</v>
      </c>
      <c r="D23" s="19" t="s">
        <v>24</v>
      </c>
      <c r="E23" s="204"/>
    </row>
    <row r="24" spans="1:5">
      <c r="A24" s="32">
        <v>22</v>
      </c>
      <c r="B24" s="39">
        <v>22</v>
      </c>
      <c r="C24" s="19" t="s">
        <v>124</v>
      </c>
      <c r="D24" s="19" t="s">
        <v>24</v>
      </c>
      <c r="E24" s="204"/>
    </row>
    <row r="25" spans="1:5">
      <c r="A25" s="32">
        <v>23</v>
      </c>
      <c r="B25" s="39">
        <v>23</v>
      </c>
      <c r="C25" s="19" t="s">
        <v>125</v>
      </c>
      <c r="D25" s="19" t="s">
        <v>24</v>
      </c>
      <c r="E25" s="204"/>
    </row>
    <row r="26" spans="1:5" ht="27">
      <c r="A26" s="32">
        <v>24</v>
      </c>
      <c r="B26" s="39">
        <v>24</v>
      </c>
      <c r="C26" s="19" t="s">
        <v>126</v>
      </c>
      <c r="D26" s="19" t="s">
        <v>24</v>
      </c>
      <c r="E26" s="204"/>
    </row>
    <row r="27" spans="1:5">
      <c r="A27" s="32">
        <v>25</v>
      </c>
      <c r="B27" s="39">
        <v>25</v>
      </c>
      <c r="C27" s="19" t="s">
        <v>127</v>
      </c>
      <c r="D27" s="19" t="s">
        <v>24</v>
      </c>
      <c r="E27" s="204"/>
    </row>
    <row r="28" spans="1:5">
      <c r="A28" s="32">
        <v>26</v>
      </c>
      <c r="B28" s="39">
        <v>26</v>
      </c>
      <c r="C28" s="19" t="s">
        <v>128</v>
      </c>
      <c r="D28" s="19" t="s">
        <v>24</v>
      </c>
      <c r="E28" s="204"/>
    </row>
    <row r="29" spans="1:5">
      <c r="A29" s="32">
        <v>27</v>
      </c>
      <c r="B29" s="39">
        <v>27</v>
      </c>
      <c r="C29" s="19" t="s">
        <v>129</v>
      </c>
      <c r="D29" s="19" t="s">
        <v>24</v>
      </c>
      <c r="E29" s="204"/>
    </row>
    <row r="30" spans="1:5">
      <c r="A30" s="32">
        <v>28</v>
      </c>
      <c r="B30" s="39">
        <v>28</v>
      </c>
      <c r="C30" s="19" t="s">
        <v>130</v>
      </c>
      <c r="D30" s="19" t="s">
        <v>25</v>
      </c>
      <c r="E30" s="204"/>
    </row>
    <row r="31" spans="1:5">
      <c r="A31" s="32">
        <v>29</v>
      </c>
      <c r="B31" s="39">
        <v>29</v>
      </c>
      <c r="C31" s="19" t="s">
        <v>131</v>
      </c>
      <c r="D31" s="19" t="s">
        <v>25</v>
      </c>
      <c r="E31" s="204"/>
    </row>
    <row r="32" spans="1:5">
      <c r="A32" s="32">
        <v>30</v>
      </c>
      <c r="B32" s="39">
        <v>30</v>
      </c>
      <c r="C32" s="19" t="s">
        <v>132</v>
      </c>
      <c r="D32" s="19" t="s">
        <v>26</v>
      </c>
      <c r="E32" s="204"/>
    </row>
    <row r="33" spans="1:5">
      <c r="A33" s="32">
        <v>31</v>
      </c>
      <c r="B33" s="39">
        <v>31</v>
      </c>
      <c r="C33" s="19" t="s">
        <v>133</v>
      </c>
      <c r="D33" s="19" t="s">
        <v>26</v>
      </c>
      <c r="E33" s="204"/>
    </row>
    <row r="34" spans="1:5">
      <c r="A34" s="32">
        <v>32</v>
      </c>
      <c r="B34" s="39">
        <v>34</v>
      </c>
      <c r="C34" s="19" t="s">
        <v>136</v>
      </c>
      <c r="D34" s="19" t="s">
        <v>26</v>
      </c>
      <c r="E34" s="204"/>
    </row>
    <row r="35" spans="1:5">
      <c r="A35" s="32">
        <v>33</v>
      </c>
      <c r="B35" s="39">
        <v>32</v>
      </c>
      <c r="C35" s="19" t="s">
        <v>134</v>
      </c>
      <c r="D35" s="19" t="s">
        <v>26</v>
      </c>
      <c r="E35" s="204"/>
    </row>
    <row r="36" spans="1:5">
      <c r="A36" s="32">
        <v>34</v>
      </c>
      <c r="B36" s="39">
        <v>33</v>
      </c>
      <c r="C36" s="19" t="s">
        <v>135</v>
      </c>
      <c r="D36" s="19" t="s">
        <v>26</v>
      </c>
      <c r="E36" s="204"/>
    </row>
    <row r="37" spans="1:5">
      <c r="A37" s="32">
        <v>35</v>
      </c>
      <c r="B37" s="39">
        <v>35</v>
      </c>
      <c r="C37" s="19" t="s">
        <v>137</v>
      </c>
      <c r="D37" s="19" t="s">
        <v>26</v>
      </c>
      <c r="E37" s="204"/>
    </row>
    <row r="38" spans="1:5">
      <c r="A38" s="32">
        <v>36</v>
      </c>
      <c r="B38" s="39">
        <v>36</v>
      </c>
      <c r="C38" s="19" t="s">
        <v>138</v>
      </c>
      <c r="D38" s="19" t="s">
        <v>26</v>
      </c>
      <c r="E38" s="204"/>
    </row>
    <row r="39" spans="1:5">
      <c r="A39" s="32">
        <v>37</v>
      </c>
      <c r="B39" s="39">
        <v>37</v>
      </c>
      <c r="C39" s="19" t="s">
        <v>139</v>
      </c>
      <c r="D39" s="19" t="s">
        <v>26</v>
      </c>
      <c r="E39" s="204"/>
    </row>
    <row r="40" spans="1:5">
      <c r="A40" s="32">
        <v>38</v>
      </c>
      <c r="B40" s="39">
        <v>38</v>
      </c>
      <c r="C40" s="19" t="s">
        <v>140</v>
      </c>
      <c r="D40" s="19" t="s">
        <v>26</v>
      </c>
      <c r="E40" s="204"/>
    </row>
    <row r="41" spans="1:5">
      <c r="A41" s="32"/>
      <c r="B41" s="39">
        <v>39</v>
      </c>
      <c r="C41" s="19" t="s">
        <v>141</v>
      </c>
      <c r="D41" s="19" t="s">
        <v>26</v>
      </c>
      <c r="E41" s="204"/>
    </row>
    <row r="42" spans="1:5" ht="15.75" thickBot="1">
      <c r="A42" s="34"/>
      <c r="B42" s="40">
        <v>40</v>
      </c>
      <c r="C42" s="19" t="s">
        <v>142</v>
      </c>
      <c r="D42" s="33" t="s">
        <v>26</v>
      </c>
      <c r="E42" s="205"/>
    </row>
    <row r="43" spans="1:5">
      <c r="A43" s="30">
        <v>39</v>
      </c>
      <c r="B43" s="38">
        <v>41</v>
      </c>
      <c r="C43" s="31" t="s">
        <v>27</v>
      </c>
      <c r="D43" s="31" t="s">
        <v>27</v>
      </c>
      <c r="E43" s="203" t="s">
        <v>49</v>
      </c>
    </row>
    <row r="44" spans="1:5">
      <c r="A44" s="32">
        <v>40</v>
      </c>
      <c r="B44" s="39">
        <v>42</v>
      </c>
      <c r="C44" s="19" t="s">
        <v>28</v>
      </c>
      <c r="D44" s="19" t="s">
        <v>28</v>
      </c>
      <c r="E44" s="204"/>
    </row>
    <row r="45" spans="1:5">
      <c r="A45" s="35">
        <v>41</v>
      </c>
      <c r="B45" s="41">
        <v>43</v>
      </c>
      <c r="C45" s="19" t="s">
        <v>143</v>
      </c>
      <c r="D45" s="19" t="s">
        <v>29</v>
      </c>
      <c r="E45" s="204"/>
    </row>
    <row r="46" spans="1:5">
      <c r="A46" s="32">
        <v>411</v>
      </c>
      <c r="B46" s="39">
        <v>44</v>
      </c>
      <c r="C46" s="19" t="s">
        <v>144</v>
      </c>
      <c r="D46" s="19" t="s">
        <v>29</v>
      </c>
      <c r="E46" s="204"/>
    </row>
    <row r="47" spans="1:5">
      <c r="A47" s="35">
        <v>412</v>
      </c>
      <c r="B47" s="41">
        <v>45</v>
      </c>
      <c r="C47" s="19" t="s">
        <v>145</v>
      </c>
      <c r="D47" s="19" t="s">
        <v>29</v>
      </c>
      <c r="E47" s="204"/>
    </row>
    <row r="48" spans="1:5">
      <c r="A48" s="32">
        <v>42</v>
      </c>
      <c r="B48" s="39">
        <v>46</v>
      </c>
      <c r="C48" s="19" t="s">
        <v>30</v>
      </c>
      <c r="D48" s="19" t="s">
        <v>30</v>
      </c>
      <c r="E48" s="204"/>
    </row>
    <row r="49" spans="1:5">
      <c r="A49" s="35">
        <v>43</v>
      </c>
      <c r="B49" s="41">
        <v>47</v>
      </c>
      <c r="C49" s="19" t="s">
        <v>146</v>
      </c>
      <c r="D49" s="19" t="s">
        <v>31</v>
      </c>
      <c r="E49" s="204"/>
    </row>
    <row r="50" spans="1:5">
      <c r="A50" s="32">
        <v>431</v>
      </c>
      <c r="B50" s="39">
        <v>48</v>
      </c>
      <c r="C50" s="19" t="s">
        <v>147</v>
      </c>
      <c r="D50" s="19" t="s">
        <v>31</v>
      </c>
      <c r="E50" s="204"/>
    </row>
    <row r="51" spans="1:5">
      <c r="A51" s="35">
        <v>44</v>
      </c>
      <c r="B51" s="41">
        <v>49</v>
      </c>
      <c r="C51" s="19" t="s">
        <v>148</v>
      </c>
      <c r="D51" s="19" t="s">
        <v>32</v>
      </c>
      <c r="E51" s="204"/>
    </row>
    <row r="52" spans="1:5" ht="15.75" thickBot="1">
      <c r="A52" s="32">
        <v>441</v>
      </c>
      <c r="B52" s="39">
        <v>50</v>
      </c>
      <c r="C52" s="33" t="s">
        <v>149</v>
      </c>
      <c r="D52" s="33" t="s">
        <v>32</v>
      </c>
      <c r="E52" s="205"/>
    </row>
    <row r="53" spans="1:5">
      <c r="A53" s="30">
        <v>45</v>
      </c>
      <c r="B53" s="38">
        <v>51</v>
      </c>
      <c r="C53" s="31" t="s">
        <v>150</v>
      </c>
      <c r="D53" s="31" t="s">
        <v>33</v>
      </c>
      <c r="E53" s="203" t="s">
        <v>50</v>
      </c>
    </row>
    <row r="54" spans="1:5">
      <c r="A54" s="32">
        <v>46</v>
      </c>
      <c r="B54" s="39">
        <v>52</v>
      </c>
      <c r="C54" s="19" t="s">
        <v>34</v>
      </c>
      <c r="D54" s="19" t="s">
        <v>34</v>
      </c>
      <c r="E54" s="204"/>
    </row>
    <row r="55" spans="1:5">
      <c r="A55" s="32">
        <v>47</v>
      </c>
      <c r="B55" s="39">
        <v>53</v>
      </c>
      <c r="C55" s="19" t="s">
        <v>35</v>
      </c>
      <c r="D55" s="19" t="s">
        <v>35</v>
      </c>
      <c r="E55" s="204"/>
    </row>
    <row r="56" spans="1:5">
      <c r="A56" s="32">
        <v>48</v>
      </c>
      <c r="B56" s="39">
        <v>54</v>
      </c>
      <c r="C56" s="19" t="s">
        <v>151</v>
      </c>
      <c r="D56" s="19" t="s">
        <v>36</v>
      </c>
      <c r="E56" s="204"/>
    </row>
    <row r="57" spans="1:5">
      <c r="A57" s="32">
        <v>49</v>
      </c>
      <c r="B57" s="39">
        <v>55</v>
      </c>
      <c r="C57" s="19" t="s">
        <v>36</v>
      </c>
      <c r="D57" s="19" t="s">
        <v>36</v>
      </c>
      <c r="E57" s="204"/>
    </row>
    <row r="58" spans="1:5">
      <c r="A58" s="32">
        <v>50</v>
      </c>
      <c r="B58" s="39">
        <v>56</v>
      </c>
      <c r="C58" s="19" t="s">
        <v>152</v>
      </c>
      <c r="D58" s="19" t="s">
        <v>37</v>
      </c>
      <c r="E58" s="204"/>
    </row>
    <row r="59" spans="1:5">
      <c r="A59" s="32">
        <v>51</v>
      </c>
      <c r="B59" s="39">
        <v>57</v>
      </c>
      <c r="C59" s="19" t="s">
        <v>37</v>
      </c>
      <c r="D59" s="19" t="s">
        <v>37</v>
      </c>
      <c r="E59" s="204"/>
    </row>
    <row r="60" spans="1:5">
      <c r="A60" s="32">
        <v>52</v>
      </c>
      <c r="B60" s="39">
        <v>58</v>
      </c>
      <c r="C60" s="19" t="s">
        <v>38</v>
      </c>
      <c r="D60" s="19" t="s">
        <v>38</v>
      </c>
      <c r="E60" s="204"/>
    </row>
    <row r="61" spans="1:5">
      <c r="A61" s="32">
        <v>53</v>
      </c>
      <c r="B61" s="39">
        <v>59</v>
      </c>
      <c r="C61" s="19" t="s">
        <v>153</v>
      </c>
      <c r="D61" s="19" t="s">
        <v>174</v>
      </c>
      <c r="E61" s="204"/>
    </row>
    <row r="62" spans="1:5">
      <c r="A62" s="32">
        <v>54</v>
      </c>
      <c r="B62" s="39">
        <v>60</v>
      </c>
      <c r="C62" s="19" t="s">
        <v>154</v>
      </c>
      <c r="D62" s="19" t="s">
        <v>174</v>
      </c>
      <c r="E62" s="204"/>
    </row>
    <row r="63" spans="1:5">
      <c r="A63" s="32">
        <v>55</v>
      </c>
      <c r="B63" s="39">
        <v>61</v>
      </c>
      <c r="C63" s="19" t="s">
        <v>155</v>
      </c>
      <c r="D63" s="19" t="s">
        <v>174</v>
      </c>
      <c r="E63" s="204"/>
    </row>
    <row r="64" spans="1:5">
      <c r="A64" s="32">
        <v>56</v>
      </c>
      <c r="B64" s="39">
        <v>62</v>
      </c>
      <c r="C64" s="19" t="s">
        <v>156</v>
      </c>
      <c r="D64" s="19" t="s">
        <v>174</v>
      </c>
      <c r="E64" s="204"/>
    </row>
    <row r="65" spans="1:8">
      <c r="A65" s="32">
        <v>57</v>
      </c>
      <c r="B65" s="39">
        <v>63</v>
      </c>
      <c r="C65" s="19" t="s">
        <v>157</v>
      </c>
      <c r="D65" s="19" t="s">
        <v>174</v>
      </c>
      <c r="E65" s="204"/>
    </row>
    <row r="66" spans="1:8">
      <c r="A66" s="32">
        <v>58</v>
      </c>
      <c r="B66" s="39">
        <v>64</v>
      </c>
      <c r="C66" s="19" t="s">
        <v>158</v>
      </c>
      <c r="D66" s="19" t="s">
        <v>174</v>
      </c>
      <c r="E66" s="204"/>
    </row>
    <row r="67" spans="1:8">
      <c r="A67" s="32">
        <v>59</v>
      </c>
      <c r="B67" s="39">
        <v>65</v>
      </c>
      <c r="C67" s="19" t="s">
        <v>159</v>
      </c>
      <c r="D67" s="19" t="s">
        <v>174</v>
      </c>
      <c r="E67" s="204"/>
    </row>
    <row r="68" spans="1:8">
      <c r="A68" s="32">
        <v>60</v>
      </c>
      <c r="B68" s="39">
        <v>66</v>
      </c>
      <c r="C68" s="19" t="s">
        <v>160</v>
      </c>
      <c r="D68" s="19" t="s">
        <v>174</v>
      </c>
      <c r="E68" s="204"/>
    </row>
    <row r="69" spans="1:8">
      <c r="A69" s="32">
        <v>61</v>
      </c>
      <c r="B69" s="39">
        <v>67</v>
      </c>
      <c r="C69" s="19" t="s">
        <v>161</v>
      </c>
      <c r="D69" s="19" t="s">
        <v>39</v>
      </c>
      <c r="E69" s="204"/>
    </row>
    <row r="70" spans="1:8" ht="15.75" thickBot="1">
      <c r="A70" s="32">
        <v>62</v>
      </c>
      <c r="B70" s="39">
        <v>68</v>
      </c>
      <c r="C70" s="33" t="s">
        <v>162</v>
      </c>
      <c r="D70" s="33" t="s">
        <v>39</v>
      </c>
      <c r="E70" s="205"/>
    </row>
    <row r="71" spans="1:8">
      <c r="A71" s="30">
        <v>63</v>
      </c>
      <c r="B71" s="38">
        <v>69</v>
      </c>
      <c r="C71" s="31" t="s">
        <v>163</v>
      </c>
      <c r="D71" s="31" t="s">
        <v>40</v>
      </c>
      <c r="E71" s="203" t="s">
        <v>53</v>
      </c>
    </row>
    <row r="72" spans="1:8">
      <c r="A72" s="32">
        <v>64</v>
      </c>
      <c r="B72" s="39">
        <v>70</v>
      </c>
      <c r="C72" s="19" t="s">
        <v>164</v>
      </c>
      <c r="D72" s="19" t="s">
        <v>40</v>
      </c>
      <c r="E72" s="204"/>
    </row>
    <row r="73" spans="1:8">
      <c r="A73" s="32">
        <v>65</v>
      </c>
      <c r="B73" s="39">
        <v>71</v>
      </c>
      <c r="C73" s="19" t="s">
        <v>41</v>
      </c>
      <c r="D73" s="19" t="s">
        <v>41</v>
      </c>
      <c r="E73" s="204"/>
    </row>
    <row r="74" spans="1:8">
      <c r="A74" s="32">
        <v>66</v>
      </c>
      <c r="B74" s="39">
        <v>72</v>
      </c>
      <c r="C74" s="19" t="s">
        <v>42</v>
      </c>
      <c r="D74" s="19" t="s">
        <v>42</v>
      </c>
      <c r="E74" s="204"/>
    </row>
    <row r="75" spans="1:8">
      <c r="A75" s="32">
        <v>67</v>
      </c>
      <c r="B75" s="39">
        <v>73</v>
      </c>
      <c r="C75" s="19" t="s">
        <v>165</v>
      </c>
      <c r="D75" s="19" t="s">
        <v>42</v>
      </c>
      <c r="E75" s="204"/>
    </row>
    <row r="76" spans="1:8">
      <c r="A76" s="32">
        <v>68</v>
      </c>
      <c r="B76" s="39">
        <v>74</v>
      </c>
      <c r="C76" s="19" t="s">
        <v>43</v>
      </c>
      <c r="D76" s="19" t="s">
        <v>43</v>
      </c>
      <c r="E76" s="204"/>
    </row>
    <row r="77" spans="1:8">
      <c r="A77" s="32">
        <v>69</v>
      </c>
      <c r="B77" s="39">
        <v>75</v>
      </c>
      <c r="C77" s="19" t="s">
        <v>44</v>
      </c>
      <c r="D77" s="19" t="s">
        <v>44</v>
      </c>
      <c r="E77" s="204"/>
    </row>
    <row r="78" spans="1:8">
      <c r="A78" s="32">
        <v>70</v>
      </c>
      <c r="B78" s="39">
        <v>76</v>
      </c>
      <c r="C78" s="19" t="s">
        <v>166</v>
      </c>
      <c r="D78" s="19" t="s">
        <v>45</v>
      </c>
      <c r="E78" s="204"/>
    </row>
    <row r="79" spans="1:8">
      <c r="A79" s="32">
        <v>71</v>
      </c>
      <c r="B79" s="39">
        <v>77</v>
      </c>
      <c r="C79" s="19" t="s">
        <v>167</v>
      </c>
      <c r="D79" s="19" t="s">
        <v>45</v>
      </c>
      <c r="E79" s="204"/>
    </row>
    <row r="80" spans="1:8">
      <c r="A80" s="32">
        <v>72</v>
      </c>
      <c r="B80" s="39">
        <v>78</v>
      </c>
      <c r="C80" s="19" t="s">
        <v>168</v>
      </c>
      <c r="D80" s="19" t="s">
        <v>54</v>
      </c>
      <c r="E80" s="204"/>
      <c r="H80" s="27"/>
    </row>
    <row r="81" spans="1:5">
      <c r="A81" s="32">
        <v>721</v>
      </c>
      <c r="B81" s="39">
        <v>781</v>
      </c>
      <c r="C81" s="19" t="s">
        <v>169</v>
      </c>
      <c r="D81" s="19" t="s">
        <v>55</v>
      </c>
      <c r="E81" s="204"/>
    </row>
    <row r="82" spans="1:5">
      <c r="A82" s="32">
        <v>73</v>
      </c>
      <c r="B82" s="39">
        <v>79</v>
      </c>
      <c r="C82" s="19" t="s">
        <v>56</v>
      </c>
      <c r="D82" s="19" t="s">
        <v>56</v>
      </c>
      <c r="E82" s="204"/>
    </row>
    <row r="83" spans="1:5">
      <c r="A83" s="32">
        <v>74</v>
      </c>
      <c r="B83" s="39">
        <v>80</v>
      </c>
      <c r="C83" s="19" t="s">
        <v>57</v>
      </c>
      <c r="D83" s="19" t="s">
        <v>57</v>
      </c>
      <c r="E83" s="204"/>
    </row>
    <row r="84" spans="1:5">
      <c r="A84" s="32">
        <v>75</v>
      </c>
      <c r="B84" s="39">
        <v>81</v>
      </c>
      <c r="C84" s="19" t="s">
        <v>170</v>
      </c>
      <c r="D84" s="19" t="s">
        <v>59</v>
      </c>
      <c r="E84" s="204"/>
    </row>
    <row r="85" spans="1:5" ht="15.75" thickBot="1">
      <c r="A85" s="32">
        <v>751</v>
      </c>
      <c r="B85" s="39">
        <v>811</v>
      </c>
      <c r="C85" s="33" t="s">
        <v>171</v>
      </c>
      <c r="D85" s="33" t="s">
        <v>58</v>
      </c>
      <c r="E85" s="205"/>
    </row>
    <row r="86" spans="1:5">
      <c r="A86" s="30">
        <v>76</v>
      </c>
      <c r="B86" s="38">
        <v>82</v>
      </c>
      <c r="C86" s="31" t="s">
        <v>172</v>
      </c>
      <c r="D86" s="31" t="s">
        <v>175</v>
      </c>
      <c r="E86" s="203" t="s">
        <v>175</v>
      </c>
    </row>
    <row r="87" spans="1:5" ht="15.75" thickBot="1">
      <c r="A87" s="34">
        <v>77</v>
      </c>
      <c r="B87" s="40">
        <v>83</v>
      </c>
      <c r="C87" s="33" t="s">
        <v>173</v>
      </c>
      <c r="D87" s="33" t="s">
        <v>175</v>
      </c>
      <c r="E87" s="205"/>
    </row>
  </sheetData>
  <sheetProtection algorithmName="SHA-512" hashValue="iBDmeNkyZ76gJ5RVodv4RU55z1+gg+/a7n8P8PGIZh2Z1adaA2HiMb2/5D6Z/jiICo23S0B919K6KUpSbs5LHw==" saltValue="fnyb+YTIU2ZPpsY9fjfACA==" spinCount="100000" sheet="1" objects="1" scenarios="1"/>
  <mergeCells count="6">
    <mergeCell ref="E2:E10"/>
    <mergeCell ref="E11:E42"/>
    <mergeCell ref="E86:E87"/>
    <mergeCell ref="E43:E52"/>
    <mergeCell ref="E53:E70"/>
    <mergeCell ref="E71:E85"/>
  </mergeCell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Anexa1-IC-normare-cercetare-act</vt:lpstr>
      <vt:lpstr>Ramuri-Stiinta</vt:lpstr>
      <vt:lpstr>Domenii-CNATDCU</vt:lpstr>
      <vt:lpstr>'Anexa1-IC-normare-cercetare-act'!Print_Area</vt:lpstr>
      <vt:lpstr>'Anexa1-IC-normare-cercetare-act'!Print_Titles</vt:lpstr>
      <vt:lpstr>'Anexa1-IC-normare-cercetare-act'!titlu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CNFIS</dc:creator>
  <cp:lastModifiedBy>Danone</cp:lastModifiedBy>
  <cp:lastPrinted>2017-11-01T13:21:46Z</cp:lastPrinted>
  <dcterms:created xsi:type="dcterms:W3CDTF">2015-02-12T12:50:59Z</dcterms:created>
  <dcterms:modified xsi:type="dcterms:W3CDTF">2017-11-20T14:14:09Z</dcterms:modified>
</cp:coreProperties>
</file>